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xr:revisionPtr revIDLastSave="0" documentId="8_{36659542-D7E7-F844-A661-4EC8EFE4095F}" xr6:coauthVersionLast="47" xr6:coauthVersionMax="47" xr10:uidLastSave="{00000000-0000-0000-0000-000000000000}"/>
  <bookViews>
    <workbookView xWindow="240" yWindow="75" windowWidth="20115" windowHeight="7995" firstSheet="2" xr2:uid="{00000000-000D-0000-FFFF-FFFF00000000}"/>
  </bookViews>
  <sheets>
    <sheet name="12-PI-2022 " sheetId="1" r:id="rId1"/>
    <sheet name="12-MARKS RANGE-2022" sheetId="2" r:id="rId2"/>
    <sheet name="12-RANK HOLDERS-2022" sheetId="3" r:id="rId3"/>
    <sheet name="10-PI-2022" sheetId="4" r:id="rId4"/>
    <sheet name="10-MARKS RANGE-2022" sheetId="5" r:id="rId5"/>
    <sheet name="10-RANK HOLDERS-2022" sheetId="6" r:id="rId6"/>
  </sheets>
  <externalReferences>
    <externalReference r:id="rId7"/>
    <externalReference r:id="rId8"/>
  </externalReferences>
  <definedNames>
    <definedName name="_xlnm.Print_Area" localSheetId="0">'12-PI-2022 '!$A$1:$T$38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5" l="1"/>
  <c r="F33" i="5"/>
  <c r="H33" i="5"/>
  <c r="E33" i="5"/>
  <c r="N32" i="5"/>
  <c r="M32" i="5"/>
  <c r="L32" i="5"/>
  <c r="K32" i="5"/>
  <c r="J32" i="5"/>
  <c r="I32" i="5"/>
  <c r="O32" i="5"/>
  <c r="H32" i="5"/>
  <c r="N31" i="5"/>
  <c r="M31" i="5"/>
  <c r="L31" i="5"/>
  <c r="K31" i="5"/>
  <c r="J31" i="5"/>
  <c r="I31" i="5"/>
  <c r="O31" i="5"/>
  <c r="H31" i="5"/>
  <c r="N30" i="5"/>
  <c r="N33" i="5"/>
  <c r="M30" i="5"/>
  <c r="M33" i="5"/>
  <c r="L30" i="5"/>
  <c r="L33" i="5"/>
  <c r="K30" i="5"/>
  <c r="K33" i="5"/>
  <c r="J30" i="5"/>
  <c r="J33" i="5"/>
  <c r="I30" i="5"/>
  <c r="I33" i="5"/>
  <c r="H30" i="5"/>
  <c r="G27" i="5"/>
  <c r="F27" i="5"/>
  <c r="H27" i="5"/>
  <c r="E27" i="5"/>
  <c r="N26" i="5"/>
  <c r="M26" i="5"/>
  <c r="L26" i="5"/>
  <c r="K26" i="5"/>
  <c r="J26" i="5"/>
  <c r="I26" i="5"/>
  <c r="O26" i="5"/>
  <c r="H26" i="5"/>
  <c r="N25" i="5"/>
  <c r="M25" i="5"/>
  <c r="L25" i="5"/>
  <c r="K25" i="5"/>
  <c r="J25" i="5"/>
  <c r="I25" i="5"/>
  <c r="O25" i="5"/>
  <c r="H25" i="5"/>
  <c r="N24" i="5"/>
  <c r="N27" i="5"/>
  <c r="M24" i="5"/>
  <c r="M27" i="5"/>
  <c r="L24" i="5"/>
  <c r="L27" i="5"/>
  <c r="K24" i="5"/>
  <c r="K27" i="5"/>
  <c r="J24" i="5"/>
  <c r="J27" i="5"/>
  <c r="I24" i="5"/>
  <c r="O24" i="5"/>
  <c r="H24" i="5"/>
  <c r="G23" i="5"/>
  <c r="F23" i="5"/>
  <c r="H23" i="5"/>
  <c r="E23" i="5"/>
  <c r="N22" i="5"/>
  <c r="M22" i="5"/>
  <c r="L22" i="5"/>
  <c r="K22" i="5"/>
  <c r="J22" i="5"/>
  <c r="I22" i="5"/>
  <c r="O22" i="5"/>
  <c r="H22" i="5"/>
  <c r="N21" i="5"/>
  <c r="M21" i="5"/>
  <c r="L21" i="5"/>
  <c r="K21" i="5"/>
  <c r="J21" i="5"/>
  <c r="I21" i="5"/>
  <c r="O21" i="5"/>
  <c r="H21" i="5"/>
  <c r="N20" i="5"/>
  <c r="N23" i="5"/>
  <c r="M20" i="5"/>
  <c r="M23" i="5"/>
  <c r="L20" i="5"/>
  <c r="L23" i="5"/>
  <c r="K20" i="5"/>
  <c r="K23" i="5"/>
  <c r="J20" i="5"/>
  <c r="J23" i="5"/>
  <c r="I20" i="5"/>
  <c r="I23" i="5"/>
  <c r="O23" i="5"/>
  <c r="H20" i="5"/>
  <c r="G19" i="5"/>
  <c r="F19" i="5"/>
  <c r="H19" i="5"/>
  <c r="E19" i="5"/>
  <c r="N18" i="5"/>
  <c r="M18" i="5"/>
  <c r="L18" i="5"/>
  <c r="K18" i="5"/>
  <c r="J18" i="5"/>
  <c r="I18" i="5"/>
  <c r="O18" i="5"/>
  <c r="H18" i="5"/>
  <c r="N17" i="5"/>
  <c r="M17" i="5"/>
  <c r="L17" i="5"/>
  <c r="K17" i="5"/>
  <c r="J17" i="5"/>
  <c r="I17" i="5"/>
  <c r="O17" i="5"/>
  <c r="H17" i="5"/>
  <c r="N16" i="5"/>
  <c r="N19" i="5"/>
  <c r="M16" i="5"/>
  <c r="M19" i="5"/>
  <c r="L16" i="5"/>
  <c r="L19" i="5"/>
  <c r="K16" i="5"/>
  <c r="K19" i="5"/>
  <c r="J16" i="5"/>
  <c r="J19" i="5"/>
  <c r="I16" i="5"/>
  <c r="O16" i="5"/>
  <c r="H16" i="5"/>
  <c r="G15" i="5"/>
  <c r="F15" i="5"/>
  <c r="H15" i="5"/>
  <c r="E15" i="5"/>
  <c r="N14" i="5"/>
  <c r="M14" i="5"/>
  <c r="L14" i="5"/>
  <c r="K14" i="5"/>
  <c r="J14" i="5"/>
  <c r="I14" i="5"/>
  <c r="O14" i="5"/>
  <c r="H14" i="5"/>
  <c r="N13" i="5"/>
  <c r="M13" i="5"/>
  <c r="L13" i="5"/>
  <c r="K13" i="5"/>
  <c r="J13" i="5"/>
  <c r="I13" i="5"/>
  <c r="O13" i="5"/>
  <c r="H13" i="5"/>
  <c r="N12" i="5"/>
  <c r="N15" i="5"/>
  <c r="M12" i="5"/>
  <c r="M15" i="5"/>
  <c r="L12" i="5"/>
  <c r="L15" i="5"/>
  <c r="K12" i="5"/>
  <c r="K15" i="5"/>
  <c r="J12" i="5"/>
  <c r="J15" i="5"/>
  <c r="I12" i="5"/>
  <c r="I15" i="5"/>
  <c r="O15" i="5"/>
  <c r="H12" i="5"/>
  <c r="G11" i="5"/>
  <c r="F11" i="5"/>
  <c r="H11" i="5"/>
  <c r="E11" i="5"/>
  <c r="N10" i="5"/>
  <c r="M10" i="5"/>
  <c r="L10" i="5"/>
  <c r="K10" i="5"/>
  <c r="J10" i="5"/>
  <c r="I10" i="5"/>
  <c r="O10" i="5"/>
  <c r="H10" i="5"/>
  <c r="N9" i="5"/>
  <c r="M9" i="5"/>
  <c r="L9" i="5"/>
  <c r="K9" i="5"/>
  <c r="J9" i="5"/>
  <c r="I9" i="5"/>
  <c r="O9" i="5"/>
  <c r="H9" i="5"/>
  <c r="N8" i="5"/>
  <c r="N11" i="5"/>
  <c r="M8" i="5"/>
  <c r="M11" i="5"/>
  <c r="L8" i="5"/>
  <c r="L11" i="5"/>
  <c r="K8" i="5"/>
  <c r="K11" i="5"/>
  <c r="J8" i="5"/>
  <c r="J11" i="5"/>
  <c r="I8" i="5"/>
  <c r="O8" i="5"/>
  <c r="H8" i="5"/>
  <c r="G7" i="5"/>
  <c r="F7" i="5"/>
  <c r="H7" i="5"/>
  <c r="E7" i="5"/>
  <c r="N6" i="5"/>
  <c r="M6" i="5"/>
  <c r="L6" i="5"/>
  <c r="K6" i="5"/>
  <c r="J6" i="5"/>
  <c r="I6" i="5"/>
  <c r="O6" i="5"/>
  <c r="H6" i="5"/>
  <c r="N5" i="5"/>
  <c r="M5" i="5"/>
  <c r="L5" i="5"/>
  <c r="K5" i="5"/>
  <c r="J5" i="5"/>
  <c r="I5" i="5"/>
  <c r="O5" i="5"/>
  <c r="H5" i="5"/>
  <c r="N4" i="5"/>
  <c r="N7" i="5"/>
  <c r="M4" i="5"/>
  <c r="M7" i="5"/>
  <c r="L4" i="5"/>
  <c r="L7" i="5"/>
  <c r="K4" i="5"/>
  <c r="K7" i="5"/>
  <c r="J4" i="5"/>
  <c r="J7" i="5"/>
  <c r="I4" i="5"/>
  <c r="I7" i="5"/>
  <c r="O7" i="5"/>
  <c r="H4" i="5"/>
  <c r="H31" i="4"/>
  <c r="G28" i="4"/>
  <c r="F28" i="4"/>
  <c r="H28" i="4"/>
  <c r="E28" i="4"/>
  <c r="G27" i="4"/>
  <c r="F27" i="4"/>
  <c r="H27" i="4"/>
  <c r="E27" i="4"/>
  <c r="Q26" i="4"/>
  <c r="P26" i="4"/>
  <c r="O26" i="4"/>
  <c r="N26" i="4"/>
  <c r="M26" i="4"/>
  <c r="L26" i="4"/>
  <c r="K26" i="4"/>
  <c r="J26" i="4"/>
  <c r="I26" i="4"/>
  <c r="S26" i="4"/>
  <c r="H26" i="4"/>
  <c r="Q25" i="4"/>
  <c r="Q28" i="4"/>
  <c r="P25" i="4"/>
  <c r="P28" i="4"/>
  <c r="O25" i="4"/>
  <c r="O28" i="4"/>
  <c r="N25" i="4"/>
  <c r="N28" i="4"/>
  <c r="M25" i="4"/>
  <c r="M28" i="4"/>
  <c r="L25" i="4"/>
  <c r="L28" i="4"/>
  <c r="K25" i="4"/>
  <c r="K28" i="4"/>
  <c r="J25" i="4"/>
  <c r="J28" i="4"/>
  <c r="I25" i="4"/>
  <c r="I28" i="4"/>
  <c r="S28" i="4"/>
  <c r="H25" i="4"/>
  <c r="Q24" i="4"/>
  <c r="Q27" i="4"/>
  <c r="P24" i="4"/>
  <c r="P27" i="4"/>
  <c r="O24" i="4"/>
  <c r="O27" i="4"/>
  <c r="N24" i="4"/>
  <c r="N27" i="4"/>
  <c r="M24" i="4"/>
  <c r="M27" i="4"/>
  <c r="L24" i="4"/>
  <c r="L27" i="4"/>
  <c r="K24" i="4"/>
  <c r="K27" i="4"/>
  <c r="J24" i="4"/>
  <c r="J27" i="4"/>
  <c r="I24" i="4"/>
  <c r="S24" i="4"/>
  <c r="H24" i="4"/>
  <c r="G23" i="4"/>
  <c r="F23" i="4"/>
  <c r="H23" i="4"/>
  <c r="E23" i="4"/>
  <c r="Q22" i="4"/>
  <c r="P22" i="4"/>
  <c r="O22" i="4"/>
  <c r="N22" i="4"/>
  <c r="M22" i="4"/>
  <c r="L22" i="4"/>
  <c r="K22" i="4"/>
  <c r="J22" i="4"/>
  <c r="I22" i="4"/>
  <c r="R22" i="4"/>
  <c r="H22" i="4"/>
  <c r="Q21" i="4"/>
  <c r="P21" i="4"/>
  <c r="O21" i="4"/>
  <c r="N21" i="4"/>
  <c r="M21" i="4"/>
  <c r="L21" i="4"/>
  <c r="K21" i="4"/>
  <c r="J21" i="4"/>
  <c r="I21" i="4"/>
  <c r="R21" i="4"/>
  <c r="H21" i="4"/>
  <c r="Q20" i="4"/>
  <c r="Q23" i="4"/>
  <c r="P20" i="4"/>
  <c r="P23" i="4"/>
  <c r="O20" i="4"/>
  <c r="O23" i="4"/>
  <c r="N20" i="4"/>
  <c r="N23" i="4"/>
  <c r="M20" i="4"/>
  <c r="M23" i="4"/>
  <c r="L20" i="4"/>
  <c r="L23" i="4"/>
  <c r="K20" i="4"/>
  <c r="K23" i="4"/>
  <c r="J20" i="4"/>
  <c r="J23" i="4"/>
  <c r="I20" i="4"/>
  <c r="I23" i="4"/>
  <c r="H20" i="4"/>
  <c r="G19" i="4"/>
  <c r="F19" i="4"/>
  <c r="H19" i="4"/>
  <c r="E19" i="4"/>
  <c r="Q18" i="4"/>
  <c r="P18" i="4"/>
  <c r="O18" i="4"/>
  <c r="N18" i="4"/>
  <c r="M18" i="4"/>
  <c r="L18" i="4"/>
  <c r="K18" i="4"/>
  <c r="J18" i="4"/>
  <c r="I18" i="4"/>
  <c r="S18" i="4"/>
  <c r="H18" i="4"/>
  <c r="Q17" i="4"/>
  <c r="P17" i="4"/>
  <c r="O17" i="4"/>
  <c r="N17" i="4"/>
  <c r="M17" i="4"/>
  <c r="L17" i="4"/>
  <c r="K17" i="4"/>
  <c r="J17" i="4"/>
  <c r="I17" i="4"/>
  <c r="S17" i="4"/>
  <c r="H17" i="4"/>
  <c r="Q16" i="4"/>
  <c r="Q19" i="4"/>
  <c r="P16" i="4"/>
  <c r="P19" i="4"/>
  <c r="O16" i="4"/>
  <c r="O19" i="4"/>
  <c r="N16" i="4"/>
  <c r="N19" i="4"/>
  <c r="M16" i="4"/>
  <c r="M19" i="4"/>
  <c r="L16" i="4"/>
  <c r="L19" i="4"/>
  <c r="K16" i="4"/>
  <c r="K19" i="4"/>
  <c r="J16" i="4"/>
  <c r="J19" i="4"/>
  <c r="I16" i="4"/>
  <c r="S16" i="4"/>
  <c r="H16" i="4"/>
  <c r="G15" i="4"/>
  <c r="F15" i="4"/>
  <c r="H15" i="4"/>
  <c r="E15" i="4"/>
  <c r="Q14" i="4"/>
  <c r="P14" i="4"/>
  <c r="O14" i="4"/>
  <c r="N14" i="4"/>
  <c r="M14" i="4"/>
  <c r="L14" i="4"/>
  <c r="K14" i="4"/>
  <c r="J14" i="4"/>
  <c r="I14" i="4"/>
  <c r="R14" i="4"/>
  <c r="H14" i="4"/>
  <c r="Q13" i="4"/>
  <c r="P13" i="4"/>
  <c r="O13" i="4"/>
  <c r="N13" i="4"/>
  <c r="M13" i="4"/>
  <c r="L13" i="4"/>
  <c r="K13" i="4"/>
  <c r="J13" i="4"/>
  <c r="I13" i="4"/>
  <c r="R13" i="4"/>
  <c r="S13" i="4"/>
  <c r="H13" i="4"/>
  <c r="Q12" i="4"/>
  <c r="Q15" i="4"/>
  <c r="P12" i="4"/>
  <c r="P15" i="4"/>
  <c r="O12" i="4"/>
  <c r="O15" i="4"/>
  <c r="N12" i="4"/>
  <c r="N15" i="4"/>
  <c r="M12" i="4"/>
  <c r="M15" i="4"/>
  <c r="L12" i="4"/>
  <c r="L15" i="4"/>
  <c r="K12" i="4"/>
  <c r="K15" i="4"/>
  <c r="J12" i="4"/>
  <c r="I12" i="4"/>
  <c r="R12" i="4"/>
  <c r="I15" i="4"/>
  <c r="H12" i="4"/>
  <c r="G11" i="4"/>
  <c r="F11" i="4"/>
  <c r="H11" i="4"/>
  <c r="E11" i="4"/>
  <c r="Q10" i="4"/>
  <c r="P10" i="4"/>
  <c r="O10" i="4"/>
  <c r="N10" i="4"/>
  <c r="M10" i="4"/>
  <c r="L10" i="4"/>
  <c r="K10" i="4"/>
  <c r="J10" i="4"/>
  <c r="I10" i="4"/>
  <c r="S10" i="4"/>
  <c r="H10" i="4"/>
  <c r="Q9" i="4"/>
  <c r="P9" i="4"/>
  <c r="O9" i="4"/>
  <c r="N9" i="4"/>
  <c r="M9" i="4"/>
  <c r="L9" i="4"/>
  <c r="K9" i="4"/>
  <c r="J9" i="4"/>
  <c r="I9" i="4"/>
  <c r="S9" i="4"/>
  <c r="H9" i="4"/>
  <c r="Q8" i="4"/>
  <c r="Q11" i="4"/>
  <c r="P8" i="4"/>
  <c r="P11" i="4"/>
  <c r="O8" i="4"/>
  <c r="O11" i="4"/>
  <c r="N8" i="4"/>
  <c r="N11" i="4"/>
  <c r="M8" i="4"/>
  <c r="M11" i="4"/>
  <c r="L8" i="4"/>
  <c r="L11" i="4"/>
  <c r="K8" i="4"/>
  <c r="K11" i="4"/>
  <c r="J8" i="4"/>
  <c r="J11" i="4"/>
  <c r="I8" i="4"/>
  <c r="S8" i="4"/>
  <c r="H8" i="4"/>
  <c r="G7" i="4"/>
  <c r="F7" i="4"/>
  <c r="H7" i="4"/>
  <c r="E7" i="4"/>
  <c r="Q6" i="4"/>
  <c r="P6" i="4"/>
  <c r="O6" i="4"/>
  <c r="N6" i="4"/>
  <c r="M6" i="4"/>
  <c r="L6" i="4"/>
  <c r="K6" i="4"/>
  <c r="J6" i="4"/>
  <c r="I6" i="4"/>
  <c r="R6" i="4"/>
  <c r="S6" i="4"/>
  <c r="T6" i="4"/>
  <c r="U6" i="4"/>
  <c r="H6" i="4"/>
  <c r="Q5" i="4"/>
  <c r="P5" i="4"/>
  <c r="O5" i="4"/>
  <c r="N5" i="4"/>
  <c r="M5" i="4"/>
  <c r="L5" i="4"/>
  <c r="K5" i="4"/>
  <c r="J5" i="4"/>
  <c r="I5" i="4"/>
  <c r="R5" i="4"/>
  <c r="S5" i="4"/>
  <c r="T5" i="4"/>
  <c r="U5" i="4"/>
  <c r="H5" i="4"/>
  <c r="Q4" i="4"/>
  <c r="Q7" i="4"/>
  <c r="Q31" i="4"/>
  <c r="P4" i="4"/>
  <c r="P7" i="4"/>
  <c r="P31" i="4"/>
  <c r="O4" i="4"/>
  <c r="O7" i="4"/>
  <c r="O31" i="4"/>
  <c r="N4" i="4"/>
  <c r="N7" i="4"/>
  <c r="N31" i="4"/>
  <c r="M4" i="4"/>
  <c r="M7" i="4"/>
  <c r="M31" i="4"/>
  <c r="L4" i="4"/>
  <c r="L7" i="4"/>
  <c r="L31" i="4"/>
  <c r="K4" i="4"/>
  <c r="K7" i="4"/>
  <c r="K31" i="4"/>
  <c r="J4" i="4"/>
  <c r="J7" i="4"/>
  <c r="I4" i="4"/>
  <c r="S4" i="4"/>
  <c r="H4" i="4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19" i="3"/>
  <c r="F18" i="3"/>
  <c r="F17" i="3"/>
  <c r="F15" i="3"/>
  <c r="F14" i="3"/>
  <c r="F13" i="3"/>
  <c r="F12" i="3"/>
  <c r="F11" i="3"/>
  <c r="F9" i="3"/>
  <c r="F8" i="3"/>
  <c r="F7" i="3"/>
  <c r="F6" i="3"/>
  <c r="F5" i="3"/>
  <c r="F4" i="3"/>
  <c r="F36" i="2"/>
  <c r="E36" i="2"/>
  <c r="G36" i="2"/>
  <c r="M35" i="2"/>
  <c r="L35" i="2"/>
  <c r="K35" i="2"/>
  <c r="J35" i="2"/>
  <c r="I35" i="2"/>
  <c r="H35" i="2"/>
  <c r="N35" i="2"/>
  <c r="G35" i="2"/>
  <c r="M34" i="2"/>
  <c r="L34" i="2"/>
  <c r="K34" i="2"/>
  <c r="J34" i="2"/>
  <c r="I34" i="2"/>
  <c r="H34" i="2"/>
  <c r="N34" i="2"/>
  <c r="G34" i="2"/>
  <c r="M33" i="2"/>
  <c r="M36" i="2"/>
  <c r="L33" i="2"/>
  <c r="L36" i="2"/>
  <c r="K33" i="2"/>
  <c r="K36" i="2"/>
  <c r="J33" i="2"/>
  <c r="J36" i="2"/>
  <c r="I33" i="2"/>
  <c r="I36" i="2"/>
  <c r="H33" i="2"/>
  <c r="H36" i="2"/>
  <c r="G33" i="2"/>
  <c r="F30" i="2"/>
  <c r="E30" i="2"/>
  <c r="G30" i="2"/>
  <c r="M29" i="2"/>
  <c r="L29" i="2"/>
  <c r="K29" i="2"/>
  <c r="J29" i="2"/>
  <c r="I29" i="2"/>
  <c r="H29" i="2"/>
  <c r="N29" i="2"/>
  <c r="G29" i="2"/>
  <c r="M28" i="2"/>
  <c r="L28" i="2"/>
  <c r="K28" i="2"/>
  <c r="J28" i="2"/>
  <c r="I28" i="2"/>
  <c r="H28" i="2"/>
  <c r="N28" i="2"/>
  <c r="G28" i="2"/>
  <c r="M27" i="2"/>
  <c r="M30" i="2"/>
  <c r="L27" i="2"/>
  <c r="L30" i="2"/>
  <c r="K27" i="2"/>
  <c r="K30" i="2"/>
  <c r="J27" i="2"/>
  <c r="J30" i="2"/>
  <c r="I27" i="2"/>
  <c r="I30" i="2"/>
  <c r="H27" i="2"/>
  <c r="H30" i="2"/>
  <c r="G27" i="2"/>
  <c r="M26" i="2"/>
  <c r="L26" i="2"/>
  <c r="K26" i="2"/>
  <c r="J26" i="2"/>
  <c r="I26" i="2"/>
  <c r="H26" i="2"/>
  <c r="N26" i="2"/>
  <c r="G26" i="2"/>
  <c r="M25" i="2"/>
  <c r="L25" i="2"/>
  <c r="K25" i="2"/>
  <c r="J25" i="2"/>
  <c r="I25" i="2"/>
  <c r="H25" i="2"/>
  <c r="N25" i="2"/>
  <c r="G25" i="2"/>
  <c r="F24" i="2"/>
  <c r="E24" i="2"/>
  <c r="G24" i="2"/>
  <c r="M23" i="2"/>
  <c r="L23" i="2"/>
  <c r="K23" i="2"/>
  <c r="J23" i="2"/>
  <c r="I23" i="2"/>
  <c r="H23" i="2"/>
  <c r="N23" i="2"/>
  <c r="G23" i="2"/>
  <c r="M22" i="2"/>
  <c r="M24" i="2"/>
  <c r="L22" i="2"/>
  <c r="L24" i="2"/>
  <c r="K22" i="2"/>
  <c r="K24" i="2"/>
  <c r="J22" i="2"/>
  <c r="J24" i="2"/>
  <c r="I22" i="2"/>
  <c r="I24" i="2"/>
  <c r="H22" i="2"/>
  <c r="H24" i="2"/>
  <c r="G22" i="2"/>
  <c r="M21" i="2"/>
  <c r="L21" i="2"/>
  <c r="K21" i="2"/>
  <c r="J21" i="2"/>
  <c r="I21" i="2"/>
  <c r="H21" i="2"/>
  <c r="N21" i="2"/>
  <c r="G21" i="2"/>
  <c r="M20" i="2"/>
  <c r="L20" i="2"/>
  <c r="K20" i="2"/>
  <c r="J20" i="2"/>
  <c r="I20" i="2"/>
  <c r="H20" i="2"/>
  <c r="N20" i="2"/>
  <c r="G20" i="2"/>
  <c r="M19" i="2"/>
  <c r="L19" i="2"/>
  <c r="K19" i="2"/>
  <c r="J19" i="2"/>
  <c r="I19" i="2"/>
  <c r="H19" i="2"/>
  <c r="N19" i="2"/>
  <c r="G19" i="2"/>
  <c r="M18" i="2"/>
  <c r="L18" i="2"/>
  <c r="K18" i="2"/>
  <c r="J18" i="2"/>
  <c r="I18" i="2"/>
  <c r="H18" i="2"/>
  <c r="N18" i="2"/>
  <c r="G18" i="2"/>
  <c r="M17" i="2"/>
  <c r="L17" i="2"/>
  <c r="K17" i="2"/>
  <c r="J17" i="2"/>
  <c r="I17" i="2"/>
  <c r="H17" i="2"/>
  <c r="N17" i="2"/>
  <c r="G17" i="2"/>
  <c r="M16" i="2"/>
  <c r="L16" i="2"/>
  <c r="K16" i="2"/>
  <c r="J16" i="2"/>
  <c r="I16" i="2"/>
  <c r="H16" i="2"/>
  <c r="N16" i="2"/>
  <c r="G16" i="2"/>
  <c r="M15" i="2"/>
  <c r="L15" i="2"/>
  <c r="K15" i="2"/>
  <c r="J15" i="2"/>
  <c r="I15" i="2"/>
  <c r="H15" i="2"/>
  <c r="N15" i="2"/>
  <c r="G15" i="2"/>
  <c r="F14" i="2"/>
  <c r="E14" i="2"/>
  <c r="G14" i="2"/>
  <c r="M13" i="2"/>
  <c r="L13" i="2"/>
  <c r="K13" i="2"/>
  <c r="J13" i="2"/>
  <c r="I13" i="2"/>
  <c r="H13" i="2"/>
  <c r="N13" i="2"/>
  <c r="G13" i="2"/>
  <c r="M12" i="2"/>
  <c r="M14" i="2"/>
  <c r="L12" i="2"/>
  <c r="L14" i="2"/>
  <c r="K12" i="2"/>
  <c r="K14" i="2"/>
  <c r="J12" i="2"/>
  <c r="J14" i="2"/>
  <c r="I12" i="2"/>
  <c r="I14" i="2"/>
  <c r="H12" i="2"/>
  <c r="H14" i="2"/>
  <c r="N14" i="2"/>
  <c r="G12" i="2"/>
  <c r="F11" i="2"/>
  <c r="E11" i="2"/>
  <c r="G11" i="2"/>
  <c r="M10" i="2"/>
  <c r="L10" i="2"/>
  <c r="K10" i="2"/>
  <c r="J10" i="2"/>
  <c r="I10" i="2"/>
  <c r="H10" i="2"/>
  <c r="N10" i="2"/>
  <c r="G10" i="2"/>
  <c r="M9" i="2"/>
  <c r="L9" i="2"/>
  <c r="K9" i="2"/>
  <c r="J9" i="2"/>
  <c r="I9" i="2"/>
  <c r="H9" i="2"/>
  <c r="N9" i="2"/>
  <c r="G9" i="2"/>
  <c r="M8" i="2"/>
  <c r="M11" i="2"/>
  <c r="L8" i="2"/>
  <c r="L11" i="2"/>
  <c r="K8" i="2"/>
  <c r="K11" i="2"/>
  <c r="J8" i="2"/>
  <c r="J11" i="2"/>
  <c r="I8" i="2"/>
  <c r="I11" i="2"/>
  <c r="H8" i="2"/>
  <c r="H11" i="2"/>
  <c r="G8" i="2"/>
  <c r="F7" i="2"/>
  <c r="E7" i="2"/>
  <c r="G7" i="2"/>
  <c r="M6" i="2"/>
  <c r="L6" i="2"/>
  <c r="K6" i="2"/>
  <c r="J6" i="2"/>
  <c r="I6" i="2"/>
  <c r="H6" i="2"/>
  <c r="N6" i="2"/>
  <c r="G6" i="2"/>
  <c r="M5" i="2"/>
  <c r="L5" i="2"/>
  <c r="K5" i="2"/>
  <c r="J5" i="2"/>
  <c r="I5" i="2"/>
  <c r="H5" i="2"/>
  <c r="N5" i="2"/>
  <c r="G5" i="2"/>
  <c r="M4" i="2"/>
  <c r="M7" i="2"/>
  <c r="L4" i="2"/>
  <c r="L7" i="2"/>
  <c r="K4" i="2"/>
  <c r="K7" i="2"/>
  <c r="J4" i="2"/>
  <c r="J7" i="2"/>
  <c r="I4" i="2"/>
  <c r="I7" i="2"/>
  <c r="H4" i="2"/>
  <c r="H7" i="2"/>
  <c r="N7" i="2"/>
  <c r="G4" i="2"/>
  <c r="F38" i="1"/>
  <c r="E38" i="1"/>
  <c r="G38" i="1"/>
  <c r="H37" i="1"/>
  <c r="G37" i="1"/>
  <c r="H36" i="1"/>
  <c r="G36" i="1"/>
  <c r="H35" i="1"/>
  <c r="H38" i="1"/>
  <c r="G35" i="1"/>
  <c r="G32" i="1"/>
  <c r="G31" i="1"/>
  <c r="E30" i="1"/>
  <c r="P29" i="1"/>
  <c r="O29" i="1"/>
  <c r="N29" i="1"/>
  <c r="M29" i="1"/>
  <c r="L29" i="1"/>
  <c r="K29" i="1"/>
  <c r="J29" i="1"/>
  <c r="I29" i="1"/>
  <c r="H29" i="1"/>
  <c r="F29" i="1"/>
  <c r="G29" i="1"/>
  <c r="P28" i="1"/>
  <c r="O28" i="1"/>
  <c r="N28" i="1"/>
  <c r="M28" i="1"/>
  <c r="L28" i="1"/>
  <c r="K28" i="1"/>
  <c r="J28" i="1"/>
  <c r="I28" i="1"/>
  <c r="H28" i="1"/>
  <c r="F28" i="1"/>
  <c r="G28" i="1"/>
  <c r="P27" i="1"/>
  <c r="P30" i="1"/>
  <c r="O27" i="1"/>
  <c r="O30" i="1"/>
  <c r="N27" i="1"/>
  <c r="N30" i="1"/>
  <c r="M27" i="1"/>
  <c r="M30" i="1"/>
  <c r="L27" i="1"/>
  <c r="L30" i="1"/>
  <c r="K27" i="1"/>
  <c r="K30" i="1"/>
  <c r="J27" i="1"/>
  <c r="J30" i="1"/>
  <c r="I27" i="1"/>
  <c r="I30" i="1"/>
  <c r="H27" i="1"/>
  <c r="H30" i="1"/>
  <c r="F27" i="1"/>
  <c r="F30" i="1"/>
  <c r="G30" i="1"/>
  <c r="P26" i="1"/>
  <c r="O26" i="1"/>
  <c r="N26" i="1"/>
  <c r="M26" i="1"/>
  <c r="L26" i="1"/>
  <c r="K26" i="1"/>
  <c r="J26" i="1"/>
  <c r="I26" i="1"/>
  <c r="H26" i="1"/>
  <c r="Q26" i="1"/>
  <c r="F26" i="1"/>
  <c r="G26" i="1"/>
  <c r="P25" i="1"/>
  <c r="O25" i="1"/>
  <c r="N25" i="1"/>
  <c r="M25" i="1"/>
  <c r="L25" i="1"/>
  <c r="K25" i="1"/>
  <c r="J25" i="1"/>
  <c r="I25" i="1"/>
  <c r="H25" i="1"/>
  <c r="Q25" i="1"/>
  <c r="F25" i="1"/>
  <c r="G25" i="1"/>
  <c r="E24" i="1"/>
  <c r="P23" i="1"/>
  <c r="O23" i="1"/>
  <c r="N23" i="1"/>
  <c r="M23" i="1"/>
  <c r="L23" i="1"/>
  <c r="K23" i="1"/>
  <c r="J23" i="1"/>
  <c r="I23" i="1"/>
  <c r="H23" i="1"/>
  <c r="Q23" i="1"/>
  <c r="R23" i="1"/>
  <c r="S23" i="1"/>
  <c r="F23" i="1"/>
  <c r="G23" i="1"/>
  <c r="P22" i="1"/>
  <c r="P24" i="1"/>
  <c r="O22" i="1"/>
  <c r="O24" i="1"/>
  <c r="N22" i="1"/>
  <c r="N24" i="1"/>
  <c r="M22" i="1"/>
  <c r="M24" i="1"/>
  <c r="L22" i="1"/>
  <c r="L24" i="1"/>
  <c r="K22" i="1"/>
  <c r="K24" i="1"/>
  <c r="J22" i="1"/>
  <c r="J24" i="1"/>
  <c r="I22" i="1"/>
  <c r="I24" i="1"/>
  <c r="H22" i="1"/>
  <c r="F22" i="1"/>
  <c r="G22" i="1"/>
  <c r="F24" i="1"/>
  <c r="G24" i="1"/>
  <c r="P21" i="1"/>
  <c r="O21" i="1"/>
  <c r="N21" i="1"/>
  <c r="M21" i="1"/>
  <c r="L21" i="1"/>
  <c r="K21" i="1"/>
  <c r="J21" i="1"/>
  <c r="I21" i="1"/>
  <c r="H21" i="1"/>
  <c r="R21" i="1"/>
  <c r="F21" i="1"/>
  <c r="G21" i="1"/>
  <c r="P20" i="1"/>
  <c r="O20" i="1"/>
  <c r="N20" i="1"/>
  <c r="M20" i="1"/>
  <c r="L20" i="1"/>
  <c r="K20" i="1"/>
  <c r="J20" i="1"/>
  <c r="I20" i="1"/>
  <c r="H20" i="1"/>
  <c r="Q20" i="1"/>
  <c r="F20" i="1"/>
  <c r="G20" i="1"/>
  <c r="P19" i="1"/>
  <c r="O19" i="1"/>
  <c r="N19" i="1"/>
  <c r="M19" i="1"/>
  <c r="L19" i="1"/>
  <c r="K19" i="1"/>
  <c r="J19" i="1"/>
  <c r="I19" i="1"/>
  <c r="H19" i="1"/>
  <c r="R19" i="1"/>
  <c r="F19" i="1"/>
  <c r="G19" i="1"/>
  <c r="P18" i="1"/>
  <c r="O18" i="1"/>
  <c r="N18" i="1"/>
  <c r="M18" i="1"/>
  <c r="L18" i="1"/>
  <c r="K18" i="1"/>
  <c r="J18" i="1"/>
  <c r="I18" i="1"/>
  <c r="H18" i="1"/>
  <c r="Q18" i="1"/>
  <c r="F18" i="1"/>
  <c r="G18" i="1"/>
  <c r="P17" i="1"/>
  <c r="O17" i="1"/>
  <c r="N17" i="1"/>
  <c r="M17" i="1"/>
  <c r="L17" i="1"/>
  <c r="K17" i="1"/>
  <c r="J17" i="1"/>
  <c r="I17" i="1"/>
  <c r="H17" i="1"/>
  <c r="R17" i="1"/>
  <c r="F17" i="1"/>
  <c r="G17" i="1"/>
  <c r="P16" i="1"/>
  <c r="O16" i="1"/>
  <c r="N16" i="1"/>
  <c r="M16" i="1"/>
  <c r="L16" i="1"/>
  <c r="K16" i="1"/>
  <c r="J16" i="1"/>
  <c r="I16" i="1"/>
  <c r="H16" i="1"/>
  <c r="Q16" i="1"/>
  <c r="F16" i="1"/>
  <c r="G16" i="1"/>
  <c r="P15" i="1"/>
  <c r="O15" i="1"/>
  <c r="N15" i="1"/>
  <c r="M15" i="1"/>
  <c r="L15" i="1"/>
  <c r="K15" i="1"/>
  <c r="J15" i="1"/>
  <c r="I15" i="1"/>
  <c r="H15" i="1"/>
  <c r="R15" i="1"/>
  <c r="F15" i="1"/>
  <c r="G15" i="1"/>
  <c r="F14" i="1"/>
  <c r="E14" i="1"/>
  <c r="G14" i="1"/>
  <c r="Q13" i="1"/>
  <c r="P13" i="1"/>
  <c r="O13" i="1"/>
  <c r="N13" i="1"/>
  <c r="M13" i="1"/>
  <c r="L13" i="1"/>
  <c r="K13" i="1"/>
  <c r="J13" i="1"/>
  <c r="I13" i="1"/>
  <c r="H13" i="1"/>
  <c r="R13" i="1"/>
  <c r="S13" i="1"/>
  <c r="G13" i="1"/>
  <c r="Q12" i="1"/>
  <c r="P12" i="1"/>
  <c r="P14" i="1"/>
  <c r="O12" i="1"/>
  <c r="O14" i="1"/>
  <c r="N12" i="1"/>
  <c r="N14" i="1"/>
  <c r="M12" i="1"/>
  <c r="M14" i="1"/>
  <c r="L12" i="1"/>
  <c r="L14" i="1"/>
  <c r="K12" i="1"/>
  <c r="K14" i="1"/>
  <c r="J12" i="1"/>
  <c r="J14" i="1"/>
  <c r="I12" i="1"/>
  <c r="I14" i="1"/>
  <c r="H12" i="1"/>
  <c r="H14" i="1"/>
  <c r="G12" i="1"/>
  <c r="F11" i="1"/>
  <c r="E11" i="1"/>
  <c r="P10" i="1"/>
  <c r="O10" i="1"/>
  <c r="N10" i="1"/>
  <c r="M10" i="1"/>
  <c r="L10" i="1"/>
  <c r="K10" i="1"/>
  <c r="J10" i="1"/>
  <c r="I10" i="1"/>
  <c r="H10" i="1"/>
  <c r="R10" i="1"/>
  <c r="G10" i="1"/>
  <c r="P9" i="1"/>
  <c r="O9" i="1"/>
  <c r="N9" i="1"/>
  <c r="M9" i="1"/>
  <c r="L9" i="1"/>
  <c r="K9" i="1"/>
  <c r="J9" i="1"/>
  <c r="I9" i="1"/>
  <c r="H9" i="1"/>
  <c r="Q9" i="1"/>
  <c r="G9" i="1"/>
  <c r="P8" i="1"/>
  <c r="P11" i="1"/>
  <c r="O8" i="1"/>
  <c r="O11" i="1"/>
  <c r="N8" i="1"/>
  <c r="N11" i="1"/>
  <c r="M8" i="1"/>
  <c r="M11" i="1"/>
  <c r="L8" i="1"/>
  <c r="L11" i="1"/>
  <c r="K8" i="1"/>
  <c r="K11" i="1"/>
  <c r="J8" i="1"/>
  <c r="J11" i="1"/>
  <c r="I8" i="1"/>
  <c r="I11" i="1"/>
  <c r="H8" i="1"/>
  <c r="R8" i="1"/>
  <c r="G8" i="1"/>
  <c r="F7" i="1"/>
  <c r="E7" i="1"/>
  <c r="G7" i="1"/>
  <c r="P6" i="1"/>
  <c r="O6" i="1"/>
  <c r="N6" i="1"/>
  <c r="M6" i="1"/>
  <c r="L6" i="1"/>
  <c r="K6" i="1"/>
  <c r="J6" i="1"/>
  <c r="I6" i="1"/>
  <c r="H6" i="1"/>
  <c r="R6" i="1"/>
  <c r="G6" i="1"/>
  <c r="P5" i="1"/>
  <c r="O5" i="1"/>
  <c r="N5" i="1"/>
  <c r="M5" i="1"/>
  <c r="L5" i="1"/>
  <c r="K5" i="1"/>
  <c r="J5" i="1"/>
  <c r="I5" i="1"/>
  <c r="H5" i="1"/>
  <c r="Q5" i="1"/>
  <c r="G5" i="1"/>
  <c r="P4" i="1"/>
  <c r="P7" i="1"/>
  <c r="P31" i="1"/>
  <c r="P32" i="1"/>
  <c r="O4" i="1"/>
  <c r="O7" i="1"/>
  <c r="O31" i="1"/>
  <c r="N4" i="1"/>
  <c r="N7" i="1"/>
  <c r="N31" i="1"/>
  <c r="N32" i="1"/>
  <c r="M4" i="1"/>
  <c r="M7" i="1"/>
  <c r="M31" i="1"/>
  <c r="L4" i="1"/>
  <c r="L7" i="1"/>
  <c r="L31" i="1"/>
  <c r="L32" i="1"/>
  <c r="K4" i="1"/>
  <c r="K7" i="1"/>
  <c r="K31" i="1"/>
  <c r="J4" i="1"/>
  <c r="J7" i="1"/>
  <c r="J31" i="1"/>
  <c r="J32" i="1"/>
  <c r="I4" i="1"/>
  <c r="I7" i="1"/>
  <c r="I31" i="1"/>
  <c r="H4" i="1"/>
  <c r="R4" i="1"/>
  <c r="G4" i="1"/>
  <c r="O4" i="5"/>
  <c r="I11" i="5"/>
  <c r="O11" i="5"/>
  <c r="O12" i="5"/>
  <c r="I19" i="5"/>
  <c r="O19" i="5"/>
  <c r="O20" i="5"/>
  <c r="I27" i="5"/>
  <c r="O27" i="5"/>
  <c r="O30" i="5"/>
  <c r="O33" i="5"/>
  <c r="R4" i="4"/>
  <c r="T4" i="4"/>
  <c r="U4" i="4"/>
  <c r="I7" i="4"/>
  <c r="T13" i="4"/>
  <c r="U13" i="4"/>
  <c r="S23" i="4"/>
  <c r="R23" i="4"/>
  <c r="R8" i="4"/>
  <c r="T8" i="4"/>
  <c r="U8" i="4"/>
  <c r="R9" i="4"/>
  <c r="T9" i="4"/>
  <c r="U9" i="4"/>
  <c r="R10" i="4"/>
  <c r="T10" i="4"/>
  <c r="U10" i="4"/>
  <c r="I11" i="4"/>
  <c r="S12" i="4"/>
  <c r="T12" i="4"/>
  <c r="U12" i="4"/>
  <c r="S14" i="4"/>
  <c r="T14" i="4"/>
  <c r="U14" i="4"/>
  <c r="J15" i="4"/>
  <c r="R15" i="4"/>
  <c r="R16" i="4"/>
  <c r="T16" i="4"/>
  <c r="U16" i="4"/>
  <c r="R17" i="4"/>
  <c r="T17" i="4"/>
  <c r="U17" i="4"/>
  <c r="R18" i="4"/>
  <c r="T18" i="4"/>
  <c r="U18" i="4"/>
  <c r="I19" i="4"/>
  <c r="S20" i="4"/>
  <c r="S21" i="4"/>
  <c r="T21" i="4"/>
  <c r="U21" i="4"/>
  <c r="S22" i="4"/>
  <c r="T22" i="4"/>
  <c r="U22" i="4"/>
  <c r="R24" i="4"/>
  <c r="T24" i="4"/>
  <c r="U24" i="4"/>
  <c r="R25" i="4"/>
  <c r="R26" i="4"/>
  <c r="R28" i="4"/>
  <c r="T28" i="4"/>
  <c r="U28" i="4"/>
  <c r="T26" i="4"/>
  <c r="U26" i="4"/>
  <c r="I27" i="4"/>
  <c r="R20" i="4"/>
  <c r="S25" i="4"/>
  <c r="T25" i="4"/>
  <c r="U25" i="4"/>
  <c r="N11" i="2"/>
  <c r="N24" i="2"/>
  <c r="N30" i="2"/>
  <c r="N4" i="2"/>
  <c r="N8" i="2"/>
  <c r="N12" i="2"/>
  <c r="N22" i="2"/>
  <c r="N27" i="2"/>
  <c r="N33" i="2"/>
  <c r="N36" i="2"/>
  <c r="G11" i="1"/>
  <c r="Q15" i="1"/>
  <c r="R16" i="1"/>
  <c r="Q17" i="1"/>
  <c r="R18" i="1"/>
  <c r="Q19" i="1"/>
  <c r="R20" i="1"/>
  <c r="Q21" i="1"/>
  <c r="R22" i="1"/>
  <c r="H24" i="1"/>
  <c r="Q28" i="1"/>
  <c r="Q29" i="1"/>
  <c r="I32" i="1"/>
  <c r="K32" i="1"/>
  <c r="M32" i="1"/>
  <c r="O32" i="1"/>
  <c r="Q6" i="1"/>
  <c r="Q10" i="1"/>
  <c r="S15" i="1"/>
  <c r="S17" i="1"/>
  <c r="S19" i="1"/>
  <c r="S21" i="1"/>
  <c r="S6" i="1"/>
  <c r="S10" i="1"/>
  <c r="R14" i="1"/>
  <c r="Q14" i="1"/>
  <c r="S16" i="1"/>
  <c r="S18" i="1"/>
  <c r="S20" i="1"/>
  <c r="Q24" i="1"/>
  <c r="R30" i="1"/>
  <c r="Q30" i="1"/>
  <c r="S30" i="1"/>
  <c r="Q4" i="1"/>
  <c r="S4" i="1"/>
  <c r="R5" i="1"/>
  <c r="S5" i="1"/>
  <c r="H7" i="1"/>
  <c r="Q8" i="1"/>
  <c r="S8" i="1"/>
  <c r="R9" i="1"/>
  <c r="S9" i="1"/>
  <c r="H11" i="1"/>
  <c r="Q22" i="1"/>
  <c r="S22" i="1"/>
  <c r="R24" i="1"/>
  <c r="S24" i="1"/>
  <c r="R25" i="1"/>
  <c r="S25" i="1"/>
  <c r="R26" i="1"/>
  <c r="S26" i="1"/>
  <c r="R27" i="1"/>
  <c r="R28" i="1"/>
  <c r="S28" i="1"/>
  <c r="R29" i="1"/>
  <c r="S29" i="1"/>
  <c r="R12" i="1"/>
  <c r="S12" i="1"/>
  <c r="G27" i="1"/>
  <c r="Q27" i="1"/>
  <c r="R27" i="4"/>
  <c r="S27" i="4"/>
  <c r="T27" i="4"/>
  <c r="U27" i="4"/>
  <c r="T20" i="4"/>
  <c r="U20" i="4"/>
  <c r="R11" i="4"/>
  <c r="S11" i="4"/>
  <c r="S15" i="4"/>
  <c r="T15" i="4"/>
  <c r="U15" i="4"/>
  <c r="I31" i="4"/>
  <c r="S7" i="4"/>
  <c r="R7" i="4"/>
  <c r="T7" i="4"/>
  <c r="U7" i="4"/>
  <c r="J31" i="4"/>
  <c r="R19" i="4"/>
  <c r="S19" i="4"/>
  <c r="T19" i="4"/>
  <c r="U19" i="4"/>
  <c r="T23" i="4"/>
  <c r="U23" i="4"/>
  <c r="S27" i="1"/>
  <c r="Q7" i="1"/>
  <c r="Q11" i="1"/>
  <c r="Q31" i="1"/>
  <c r="Q32" i="1"/>
  <c r="H31" i="1"/>
  <c r="H32" i="1"/>
  <c r="R7" i="1"/>
  <c r="R11" i="1"/>
  <c r="S11" i="1"/>
  <c r="S14" i="1"/>
  <c r="R31" i="4"/>
  <c r="S31" i="4"/>
  <c r="T31" i="4"/>
  <c r="U31" i="4"/>
  <c r="T11" i="4"/>
  <c r="U11" i="4"/>
  <c r="S7" i="1"/>
  <c r="R31" i="1"/>
  <c r="R32" i="1"/>
  <c r="S32" i="1"/>
  <c r="S31" i="1"/>
</calcChain>
</file>

<file path=xl/sharedStrings.xml><?xml version="1.0" encoding="utf-8"?>
<sst xmlns="http://schemas.openxmlformats.org/spreadsheetml/2006/main" count="546" uniqueCount="195">
  <si>
    <t>KENDRIYA VIDYALAYA CRPF DURGAPUR</t>
  </si>
  <si>
    <t>RESULT ANALYSIS-CLASS-XII-2022 [PERFORMANCE INDEX]</t>
  </si>
  <si>
    <t>S.NO</t>
  </si>
  <si>
    <t>SUBJECT</t>
  </si>
  <si>
    <t>SEC</t>
  </si>
  <si>
    <t>NAME OF TEACHER</t>
  </si>
  <si>
    <t>Total appeared</t>
  </si>
  <si>
    <t>Total passed</t>
  </si>
  <si>
    <t>pass %</t>
  </si>
  <si>
    <t>A1</t>
  </si>
  <si>
    <t>A2</t>
  </si>
  <si>
    <t>B1</t>
  </si>
  <si>
    <t>B2</t>
  </si>
  <si>
    <t>C1</t>
  </si>
  <si>
    <t>C2</t>
  </si>
  <si>
    <t>D1</t>
  </si>
  <si>
    <t>D2</t>
  </si>
  <si>
    <t>E</t>
  </si>
  <si>
    <t>TOTAL (N)</t>
  </si>
  <si>
    <t>£ N XW</t>
  </si>
  <si>
    <t xml:space="preserve">PI </t>
  </si>
  <si>
    <t>Sign of Teacher</t>
  </si>
  <si>
    <t>ENGLISH</t>
  </si>
  <si>
    <t>SCI</t>
  </si>
  <si>
    <t>MRS S CHATTERJEE</t>
  </si>
  <si>
    <t>COM</t>
  </si>
  <si>
    <t>HUM</t>
  </si>
  <si>
    <t xml:space="preserve">TOTAL </t>
  </si>
  <si>
    <t>HINDI</t>
  </si>
  <si>
    <t>MRS BINA GUPTA</t>
  </si>
  <si>
    <t>MATHS</t>
  </si>
  <si>
    <t>MR P KUMAR</t>
  </si>
  <si>
    <t>PHYSICS</t>
  </si>
  <si>
    <t>MR N KUMAR</t>
  </si>
  <si>
    <t>CHEMISTRY</t>
  </si>
  <si>
    <t>MR M PRASAD</t>
  </si>
  <si>
    <t>BIOLOGY</t>
  </si>
  <si>
    <t>MRS P SHRIVASTAVA</t>
  </si>
  <si>
    <t>COMP. SCI</t>
  </si>
  <si>
    <t>MR B BANERJEE</t>
  </si>
  <si>
    <t>I.P</t>
  </si>
  <si>
    <t>BST</t>
  </si>
  <si>
    <t>MR R NAPIT</t>
  </si>
  <si>
    <t>ACCT</t>
  </si>
  <si>
    <t>ECO</t>
  </si>
  <si>
    <t>MS M SINGH</t>
  </si>
  <si>
    <t>TOTAL</t>
  </si>
  <si>
    <t>HISTORY</t>
  </si>
  <si>
    <t>MRS T SHARMA</t>
  </si>
  <si>
    <t>GEOG</t>
  </si>
  <si>
    <t>MR A K SINGH</t>
  </si>
  <si>
    <t>PHE</t>
  </si>
  <si>
    <t>MR P BISWAS</t>
  </si>
  <si>
    <t>OVERALL (ALL STREAM)- WITHOUT PHE</t>
  </si>
  <si>
    <t>OVERALL (ALL STREAM)- WITH PHE</t>
  </si>
  <si>
    <t>STREAM-WISE PERFORMANCE INDEX</t>
  </si>
  <si>
    <t>STREAM</t>
  </si>
  <si>
    <t>PI</t>
  </si>
  <si>
    <t>SCIENCE</t>
  </si>
  <si>
    <t>RESULT ANALYSIS-CLASS-XII-2022 [MARKS RANGE]</t>
  </si>
  <si>
    <t>0-32%</t>
  </si>
  <si>
    <t>33-44%</t>
  </si>
  <si>
    <t>45-59%</t>
  </si>
  <si>
    <t>60-74%</t>
  </si>
  <si>
    <t>75-89%</t>
  </si>
  <si>
    <t>90 &amp; Above</t>
  </si>
  <si>
    <t>STREAM-WISE MARKS RANGE</t>
  </si>
  <si>
    <t xml:space="preserve">KV CRPF DURGAPUR </t>
  </si>
  <si>
    <t>RANK HOLDERS -SCIENCE Stream-2022</t>
  </si>
  <si>
    <t>ROLL NO</t>
  </si>
  <si>
    <t>stream</t>
  </si>
  <si>
    <t>NAME OF STUDENTS</t>
  </si>
  <si>
    <t>TOTAL MARKS OBTAINED</t>
  </si>
  <si>
    <t xml:space="preserve">% MARKS </t>
  </si>
  <si>
    <t>RANK</t>
  </si>
  <si>
    <t>IPSITA SETHI</t>
  </si>
  <si>
    <t>1st</t>
  </si>
  <si>
    <t>SANDHYA PANDEY</t>
  </si>
  <si>
    <t>2nd</t>
  </si>
  <si>
    <t>SONU MAHATA</t>
  </si>
  <si>
    <t>3rd</t>
  </si>
  <si>
    <t>ASHUTOSH KUMAR JHA</t>
  </si>
  <si>
    <t>4th</t>
  </si>
  <si>
    <t>RESHMI RAI</t>
  </si>
  <si>
    <t>5th</t>
  </si>
  <si>
    <t>KUMARI MUSKAN</t>
  </si>
  <si>
    <t>6th</t>
  </si>
  <si>
    <t>RANK HOLDERS -COMMERCE Stream-2022</t>
  </si>
  <si>
    <t>COMMERCE</t>
  </si>
  <si>
    <t>SABIR ALI</t>
  </si>
  <si>
    <t>AMITESH SAHA</t>
  </si>
  <si>
    <t>ANKIT PRASAD</t>
  </si>
  <si>
    <t>ANKIT KUMAR</t>
  </si>
  <si>
    <t>SAMASMITA DEY</t>
  </si>
  <si>
    <t>RANK HOLDERS -HUMANITY Stream-2022</t>
  </si>
  <si>
    <t>HUMANITIES</t>
  </si>
  <si>
    <t>SUVARNA</t>
  </si>
  <si>
    <t>GUNJAN YADAV</t>
  </si>
  <si>
    <t>SOURAV KUMAR SINGH</t>
  </si>
  <si>
    <t>RANK HOLDER ALL STREAM</t>
  </si>
  <si>
    <t>7th</t>
  </si>
  <si>
    <t>8th</t>
  </si>
  <si>
    <t>9th</t>
  </si>
  <si>
    <t>10th</t>
  </si>
  <si>
    <t>11th</t>
  </si>
  <si>
    <t>12th</t>
  </si>
  <si>
    <t>13th</t>
  </si>
  <si>
    <t>14th</t>
  </si>
  <si>
    <t>RESULT ANALYSIS-CLASS-X-2022 [PERFORMANCE INDEX]</t>
  </si>
  <si>
    <t>Total Enrolled</t>
  </si>
  <si>
    <t>£ N XW/N</t>
  </si>
  <si>
    <t>A</t>
  </si>
  <si>
    <t>MS MEENAXI</t>
  </si>
  <si>
    <t>B</t>
  </si>
  <si>
    <t>C</t>
  </si>
  <si>
    <t>TOTAL (A+B+C)</t>
  </si>
  <si>
    <t>MR RANJIT KUMAR</t>
  </si>
  <si>
    <t>SANSKRIT</t>
  </si>
  <si>
    <t xml:space="preserve">MR S PANDIT </t>
  </si>
  <si>
    <t>MR A K MONDAL</t>
  </si>
  <si>
    <t>MR M K MONDAL</t>
  </si>
  <si>
    <t>MR A CHAKRABORTY</t>
  </si>
  <si>
    <t>MRS P SHARMA</t>
  </si>
  <si>
    <t>SOCIAL SCIENCE</t>
  </si>
  <si>
    <t>MRS NIVEDITA BASAK</t>
  </si>
  <si>
    <t>TOTAL (B+C)- S SCI</t>
  </si>
  <si>
    <t>OVERALL PERFORMANCE INDEX OF CLASS-X</t>
  </si>
  <si>
    <t>RESULT ANALYSIS-CLASS-X-2021-22 [MARKS RANGE]</t>
  </si>
  <si>
    <t>Total enrolled</t>
  </si>
  <si>
    <t>SECTION-WISE MARKS RANGE</t>
  </si>
  <si>
    <t>SECTION</t>
  </si>
  <si>
    <t>0-32.9%</t>
  </si>
  <si>
    <t>33-44.9%</t>
  </si>
  <si>
    <t>45-59.9%</t>
  </si>
  <si>
    <t>60-74.9%</t>
  </si>
  <si>
    <t>75-89.9%</t>
  </si>
  <si>
    <t>X A</t>
  </si>
  <si>
    <t>X B</t>
  </si>
  <si>
    <t>X C</t>
  </si>
  <si>
    <t>KV CRPF DURGAPUR</t>
  </si>
  <si>
    <t>CLASS -X 2021-22 (AISSE-2022)</t>
  </si>
  <si>
    <t>RANK HOLDERS</t>
  </si>
  <si>
    <t>Adm No</t>
  </si>
  <si>
    <t>Registration No.</t>
  </si>
  <si>
    <t>Board Roll No.</t>
  </si>
  <si>
    <t>Name of student</t>
  </si>
  <si>
    <t>Section</t>
  </si>
  <si>
    <t>GENDER</t>
  </si>
  <si>
    <t>TOTAL MARKS OBTAINED (500)</t>
  </si>
  <si>
    <t>PERCENTAGE</t>
  </si>
  <si>
    <t>10266</t>
  </si>
  <si>
    <t>B122192180038</t>
  </si>
  <si>
    <t>SOUMYAJIT PAL</t>
  </si>
  <si>
    <t>M</t>
  </si>
  <si>
    <t>1ST</t>
  </si>
  <si>
    <t>8689</t>
  </si>
  <si>
    <t>B122192180119</t>
  </si>
  <si>
    <t>JITENDRA KUMAR</t>
  </si>
  <si>
    <t>2ND</t>
  </si>
  <si>
    <t>009949</t>
  </si>
  <si>
    <t>B122192180025</t>
  </si>
  <si>
    <t>AYUSH PRALHAD MALI</t>
  </si>
  <si>
    <t>3RD</t>
  </si>
  <si>
    <t>9004</t>
  </si>
  <si>
    <t>B122192180071</t>
  </si>
  <si>
    <t>BISWADIP SAHA</t>
  </si>
  <si>
    <t>10307</t>
  </si>
  <si>
    <t>B122192180112</t>
  </si>
  <si>
    <t>MD SAHIN AFTAB</t>
  </si>
  <si>
    <t>4TH</t>
  </si>
  <si>
    <t>010390</t>
  </si>
  <si>
    <t>B122192180007</t>
  </si>
  <si>
    <t>KASTURI DAS</t>
  </si>
  <si>
    <t>F</t>
  </si>
  <si>
    <t>5TH</t>
  </si>
  <si>
    <t>8207</t>
  </si>
  <si>
    <t>B122192180089</t>
  </si>
  <si>
    <t>DIYA HAZRA</t>
  </si>
  <si>
    <t>6TH</t>
  </si>
  <si>
    <t>8276</t>
  </si>
  <si>
    <t>B122192180082</t>
  </si>
  <si>
    <t>SINCHAN MONDAL</t>
  </si>
  <si>
    <t>7TH</t>
  </si>
  <si>
    <t>008242</t>
  </si>
  <si>
    <t>B122192180019</t>
  </si>
  <si>
    <t>SOHINI MAJI</t>
  </si>
  <si>
    <t>8TH</t>
  </si>
  <si>
    <t>10488</t>
  </si>
  <si>
    <t>B122192180117</t>
  </si>
  <si>
    <t>UTKARSH GIRI</t>
  </si>
  <si>
    <t>9TH</t>
  </si>
  <si>
    <t>9586</t>
  </si>
  <si>
    <t>B122192180101</t>
  </si>
  <si>
    <t>SOUMYASREE BANERJEE</t>
  </si>
  <si>
    <t>10TH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</si>
</sst>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Arial MT"/>
      <family val="2"/>
    </font>
    <font>
      <sz val="9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12" fillId="0" borderId="0"/>
    <xf numFmtId="0" fontId="1" fillId="0" borderId="0"/>
    <xf numFmtId="0" fontId="13" fillId="0" borderId="0"/>
  </cellStyleXfs>
  <cellXfs count="146">
    <xf numFmtId="0" fontId="0" fillId="0" borderId="0" xfId="0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left"/>
    </xf>
    <xf numFmtId="2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2" fontId="7" fillId="4" borderId="2" xfId="0" applyNumberFormat="1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14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1" fontId="15" fillId="0" borderId="2" xfId="0" applyNumberFormat="1" applyFont="1" applyBorder="1" applyAlignment="1">
      <alignment horizontal="center"/>
    </xf>
    <xf numFmtId="0" fontId="16" fillId="6" borderId="2" xfId="0" applyFont="1" applyFill="1" applyBorder="1"/>
    <xf numFmtId="0" fontId="17" fillId="6" borderId="2" xfId="0" applyFont="1" applyFill="1" applyBorder="1" applyAlignment="1">
      <alignment horizontal="center"/>
    </xf>
    <xf numFmtId="2" fontId="17" fillId="6" borderId="2" xfId="0" applyNumberFormat="1" applyFont="1" applyFill="1" applyBorder="1" applyAlignment="1">
      <alignment horizontal="center"/>
    </xf>
    <xf numFmtId="1" fontId="17" fillId="6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0" fillId="0" borderId="2" xfId="0" applyFont="1" applyBorder="1" applyAlignment="1">
      <alignment horizontal="center" vertical="center"/>
    </xf>
    <xf numFmtId="1" fontId="20" fillId="0" borderId="2" xfId="0" applyNumberFormat="1" applyFont="1" applyFill="1" applyBorder="1" applyAlignment="1">
      <alignment horizontal="left" vertical="top" shrinkToFit="1"/>
    </xf>
    <xf numFmtId="0" fontId="21" fillId="3" borderId="2" xfId="4" applyNumberFormat="1" applyFont="1" applyFill="1" applyBorder="1" applyAlignment="1" applyProtection="1">
      <alignment horizontal="left" vertical="center"/>
      <protection locked="0"/>
    </xf>
    <xf numFmtId="49" fontId="22" fillId="0" borderId="2" xfId="0" applyNumberFormat="1" applyFont="1" applyBorder="1" applyAlignment="1" applyProtection="1">
      <alignment vertical="center" wrapText="1"/>
      <protection locked="0"/>
    </xf>
    <xf numFmtId="2" fontId="10" fillId="0" borderId="2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1" fontId="24" fillId="0" borderId="2" xfId="0" applyNumberFormat="1" applyFont="1" applyFill="1" applyBorder="1" applyAlignment="1">
      <alignment horizontal="left" vertical="top" shrinkToFit="1"/>
    </xf>
    <xf numFmtId="0" fontId="25" fillId="3" borderId="2" xfId="4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left" vertical="top" shrinkToFit="1"/>
    </xf>
    <xf numFmtId="0" fontId="21" fillId="3" borderId="0" xfId="4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2" xfId="0" applyNumberFormat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26" fillId="2" borderId="2" xfId="0" applyFont="1" applyFill="1" applyBorder="1" applyAlignment="1">
      <alignment horizontal="center"/>
    </xf>
    <xf numFmtId="0" fontId="0" fillId="7" borderId="0" xfId="0" applyFill="1" applyBorder="1"/>
    <xf numFmtId="0" fontId="0" fillId="7" borderId="0" xfId="0" applyFill="1" applyAlignment="1">
      <alignment horizontal="center"/>
    </xf>
    <xf numFmtId="0" fontId="0" fillId="7" borderId="0" xfId="0" applyFill="1"/>
    <xf numFmtId="2" fontId="2" fillId="7" borderId="2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/>
    <xf numFmtId="0" fontId="0" fillId="0" borderId="0" xfId="0" applyAlignment="1">
      <alignment vertical="center"/>
    </xf>
    <xf numFmtId="0" fontId="27" fillId="2" borderId="2" xfId="0" applyFont="1" applyFill="1" applyBorder="1" applyAlignment="1">
      <alignment horizontal="center"/>
    </xf>
    <xf numFmtId="0" fontId="27" fillId="3" borderId="2" xfId="0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wrapText="1"/>
    </xf>
    <xf numFmtId="0" fontId="15" fillId="5" borderId="2" xfId="0" applyFont="1" applyFill="1" applyBorder="1" applyAlignment="1">
      <alignment horizontal="center"/>
    </xf>
    <xf numFmtId="2" fontId="15" fillId="5" borderId="2" xfId="0" applyNumberFormat="1" applyFont="1" applyFill="1" applyBorder="1" applyAlignment="1">
      <alignment horizontal="center"/>
    </xf>
    <xf numFmtId="1" fontId="15" fillId="5" borderId="2" xfId="0" applyNumberFormat="1" applyFont="1" applyFill="1" applyBorder="1" applyAlignment="1">
      <alignment horizontal="center"/>
    </xf>
    <xf numFmtId="0" fontId="28" fillId="0" borderId="3" xfId="0" applyFont="1" applyBorder="1" applyAlignment="1">
      <alignment vertical="center"/>
    </xf>
    <xf numFmtId="0" fontId="28" fillId="0" borderId="3" xfId="0" applyFont="1" applyBorder="1" applyAlignment="1">
      <alignment vertical="center" wrapText="1"/>
    </xf>
    <xf numFmtId="0" fontId="29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0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 applyProtection="1">
      <alignment vertical="center"/>
      <protection locked="0"/>
    </xf>
    <xf numFmtId="0" fontId="1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8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/>
    </xf>
    <xf numFmtId="0" fontId="28" fillId="0" borderId="2" xfId="2" applyNumberFormat="1" applyFont="1" applyBorder="1" applyAlignment="1" applyProtection="1">
      <alignment vertical="center"/>
      <protection locked="0"/>
    </xf>
    <xf numFmtId="49" fontId="28" fillId="0" borderId="2" xfId="2" applyNumberFormat="1" applyFont="1" applyBorder="1" applyAlignment="1" applyProtection="1">
      <alignment vertical="center"/>
      <protection locked="0"/>
    </xf>
    <xf numFmtId="0" fontId="31" fillId="0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vertical="center" wrapText="1"/>
    </xf>
    <xf numFmtId="0" fontId="14" fillId="0" borderId="2" xfId="0" applyNumberFormat="1" applyFont="1" applyBorder="1" applyAlignment="1" applyProtection="1">
      <alignment vertical="center"/>
      <protection locked="0"/>
    </xf>
    <xf numFmtId="0" fontId="33" fillId="0" borderId="2" xfId="0" applyFont="1" applyBorder="1" applyAlignment="1">
      <alignment vertical="center"/>
    </xf>
    <xf numFmtId="0" fontId="0" fillId="0" borderId="0" xfId="0" applyFont="1" applyAlignment="1">
      <alignment horizontal="left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_Sheet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 /><Relationship Id="rId3" Type="http://schemas.openxmlformats.org/officeDocument/2006/relationships/worksheet" Target="worksheets/sheet3.xml" /><Relationship Id="rId7" Type="http://schemas.openxmlformats.org/officeDocument/2006/relationships/externalLink" Target="externalLinks/externalLink1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ISSCE-2013%20to%202022/AISSCE-2022/AISSCE-2022%20EXCEL.xls" TargetMode="External" 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ISSE-2013%20to%202022/AISSE-X-2022/AISSE-CLASS%20X-2022-RESULT.xls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ificate issue"/>
      <sheetName val="No Dues-12 Humanities"/>
      <sheetName val="No Dues-12 Com"/>
      <sheetName val="No Dues- 12 science"/>
      <sheetName val="RANK of teacher"/>
      <sheetName val="PI "/>
      <sheetName val="VARIATION "/>
      <sheetName val="12 sci-rank"/>
      <sheetName val="12-COM-Rank"/>
      <sheetName val="12-HUM-RANK"/>
      <sheetName val="RANK HOLDERS"/>
      <sheetName val="MARKS RANGE"/>
      <sheetName val="12-HUM"/>
      <sheetName val="12-COM"/>
      <sheetName val="12-SCI"/>
      <sheetName val="12-COM-2022 "/>
      <sheetName val="12-HUM-2022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5">
          <cell r="C65">
            <v>0</v>
          </cell>
          <cell r="D65">
            <v>4</v>
          </cell>
          <cell r="E65">
            <v>3</v>
          </cell>
          <cell r="F65">
            <v>6</v>
          </cell>
          <cell r="G65">
            <v>7</v>
          </cell>
          <cell r="H65">
            <v>9</v>
          </cell>
          <cell r="I65">
            <v>10</v>
          </cell>
          <cell r="J65">
            <v>8</v>
          </cell>
          <cell r="K65">
            <v>0</v>
          </cell>
          <cell r="Q65">
            <v>0</v>
          </cell>
          <cell r="R65">
            <v>0</v>
          </cell>
          <cell r="S65">
            <v>9</v>
          </cell>
          <cell r="T65">
            <v>19</v>
          </cell>
          <cell r="U65">
            <v>18</v>
          </cell>
          <cell r="V65">
            <v>1</v>
          </cell>
        </row>
        <row r="66">
          <cell r="C66">
            <v>0</v>
          </cell>
          <cell r="D66">
            <v>3</v>
          </cell>
          <cell r="E66">
            <v>1</v>
          </cell>
          <cell r="F66">
            <v>3</v>
          </cell>
          <cell r="G66">
            <v>8</v>
          </cell>
          <cell r="H66">
            <v>11</v>
          </cell>
          <cell r="I66">
            <v>9</v>
          </cell>
          <cell r="J66">
            <v>11</v>
          </cell>
          <cell r="K66">
            <v>1</v>
          </cell>
          <cell r="Q66">
            <v>1</v>
          </cell>
          <cell r="R66" t="str">
            <v>0</v>
          </cell>
          <cell r="S66">
            <v>11</v>
          </cell>
          <cell r="T66">
            <v>21</v>
          </cell>
          <cell r="U66">
            <v>14</v>
          </cell>
          <cell r="V66">
            <v>0</v>
          </cell>
        </row>
        <row r="67">
          <cell r="C67">
            <v>2</v>
          </cell>
          <cell r="D67">
            <v>4</v>
          </cell>
          <cell r="E67">
            <v>12</v>
          </cell>
          <cell r="F67">
            <v>10</v>
          </cell>
          <cell r="G67">
            <v>5</v>
          </cell>
          <cell r="H67">
            <v>8</v>
          </cell>
          <cell r="I67">
            <v>6</v>
          </cell>
          <cell r="J67">
            <v>0</v>
          </cell>
          <cell r="K67">
            <v>0</v>
          </cell>
          <cell r="Q67">
            <v>0</v>
          </cell>
          <cell r="R67">
            <v>0</v>
          </cell>
          <cell r="S67">
            <v>14</v>
          </cell>
          <cell r="T67">
            <v>23</v>
          </cell>
          <cell r="U67">
            <v>9</v>
          </cell>
          <cell r="V67">
            <v>1</v>
          </cell>
        </row>
        <row r="68">
          <cell r="C68">
            <v>1</v>
          </cell>
          <cell r="D68">
            <v>3</v>
          </cell>
          <cell r="E68">
            <v>6</v>
          </cell>
          <cell r="F68">
            <v>8</v>
          </cell>
          <cell r="G68">
            <v>7</v>
          </cell>
          <cell r="H68">
            <v>6</v>
          </cell>
          <cell r="I68">
            <v>11</v>
          </cell>
          <cell r="J68">
            <v>5</v>
          </cell>
          <cell r="K68">
            <v>0</v>
          </cell>
          <cell r="Q68">
            <v>0</v>
          </cell>
          <cell r="R68">
            <v>1</v>
          </cell>
          <cell r="S68">
            <v>10</v>
          </cell>
          <cell r="T68">
            <v>24</v>
          </cell>
          <cell r="U68">
            <v>10</v>
          </cell>
          <cell r="V68">
            <v>2</v>
          </cell>
        </row>
        <row r="69">
          <cell r="C69">
            <v>1</v>
          </cell>
          <cell r="D69">
            <v>0</v>
          </cell>
          <cell r="E69">
            <v>3</v>
          </cell>
          <cell r="F69">
            <v>6</v>
          </cell>
          <cell r="G69">
            <v>5</v>
          </cell>
          <cell r="H69">
            <v>9</v>
          </cell>
          <cell r="I69">
            <v>11</v>
          </cell>
          <cell r="J69">
            <v>10</v>
          </cell>
          <cell r="K69">
            <v>2</v>
          </cell>
          <cell r="Q69">
            <v>2</v>
          </cell>
          <cell r="R69" t="str">
            <v>5</v>
          </cell>
          <cell r="S69">
            <v>23</v>
          </cell>
          <cell r="T69">
            <v>16</v>
          </cell>
          <cell r="U69">
            <v>0</v>
          </cell>
          <cell r="V69">
            <v>1</v>
          </cell>
        </row>
        <row r="70">
          <cell r="C70">
            <v>1</v>
          </cell>
          <cell r="D70">
            <v>3</v>
          </cell>
          <cell r="E70">
            <v>6</v>
          </cell>
          <cell r="F70">
            <v>7</v>
          </cell>
          <cell r="G70">
            <v>7</v>
          </cell>
          <cell r="H70">
            <v>4</v>
          </cell>
          <cell r="I70">
            <v>9</v>
          </cell>
          <cell r="J70">
            <v>10</v>
          </cell>
          <cell r="K70">
            <v>0</v>
          </cell>
          <cell r="Q70">
            <v>0</v>
          </cell>
          <cell r="R70">
            <v>0</v>
          </cell>
          <cell r="S70">
            <v>10</v>
          </cell>
          <cell r="T70">
            <v>13</v>
          </cell>
          <cell r="U70">
            <v>20</v>
          </cell>
          <cell r="V70">
            <v>4</v>
          </cell>
        </row>
        <row r="71">
          <cell r="N71">
            <v>44.148936170212764</v>
          </cell>
        </row>
        <row r="72">
          <cell r="Q72">
            <v>0</v>
          </cell>
          <cell r="R72">
            <v>0</v>
          </cell>
          <cell r="S72">
            <v>15</v>
          </cell>
          <cell r="T72">
            <v>22</v>
          </cell>
          <cell r="U72">
            <v>9</v>
          </cell>
          <cell r="V72">
            <v>1</v>
          </cell>
        </row>
      </sheetData>
      <sheetData sheetId="13">
        <row r="56">
          <cell r="B56">
            <v>0</v>
          </cell>
          <cell r="C56">
            <v>2</v>
          </cell>
          <cell r="D56">
            <v>8</v>
          </cell>
          <cell r="E56">
            <v>9</v>
          </cell>
          <cell r="F56">
            <v>6</v>
          </cell>
          <cell r="G56">
            <v>3</v>
          </cell>
          <cell r="H56">
            <v>10</v>
          </cell>
          <cell r="I56">
            <v>2</v>
          </cell>
          <cell r="J56">
            <v>0</v>
          </cell>
          <cell r="P56">
            <v>0</v>
          </cell>
          <cell r="Q56">
            <v>0</v>
          </cell>
          <cell r="R56">
            <v>2</v>
          </cell>
          <cell r="S56">
            <v>14</v>
          </cell>
          <cell r="T56">
            <v>24</v>
          </cell>
          <cell r="U56">
            <v>0</v>
          </cell>
        </row>
        <row r="57">
          <cell r="B57">
            <v>1</v>
          </cell>
          <cell r="C57">
            <v>0</v>
          </cell>
          <cell r="D57">
            <v>1</v>
          </cell>
          <cell r="E57">
            <v>1</v>
          </cell>
          <cell r="F57">
            <v>2</v>
          </cell>
          <cell r="G57">
            <v>3</v>
          </cell>
          <cell r="H57">
            <v>4</v>
          </cell>
          <cell r="I57">
            <v>5</v>
          </cell>
          <cell r="J57">
            <v>0</v>
          </cell>
          <cell r="P57">
            <v>0</v>
          </cell>
          <cell r="Q57">
            <v>1</v>
          </cell>
          <cell r="R57">
            <v>4</v>
          </cell>
          <cell r="S57">
            <v>7</v>
          </cell>
          <cell r="T57">
            <v>4</v>
          </cell>
          <cell r="U57">
            <v>1</v>
          </cell>
        </row>
        <row r="58">
          <cell r="B58">
            <v>0</v>
          </cell>
          <cell r="C58">
            <v>1</v>
          </cell>
          <cell r="D58">
            <v>0</v>
          </cell>
          <cell r="E58">
            <v>1</v>
          </cell>
          <cell r="F58">
            <v>1</v>
          </cell>
          <cell r="G58">
            <v>2</v>
          </cell>
          <cell r="H58">
            <v>3</v>
          </cell>
          <cell r="I58">
            <v>3</v>
          </cell>
          <cell r="J58">
            <v>0</v>
          </cell>
          <cell r="K58">
            <v>11</v>
          </cell>
          <cell r="P58">
            <v>0</v>
          </cell>
          <cell r="Q58">
            <v>3</v>
          </cell>
          <cell r="R58">
            <v>6</v>
          </cell>
          <cell r="S58">
            <v>1</v>
          </cell>
          <cell r="T58">
            <v>1</v>
          </cell>
          <cell r="U58">
            <v>0</v>
          </cell>
        </row>
        <row r="59">
          <cell r="B59">
            <v>3</v>
          </cell>
          <cell r="C59">
            <v>5</v>
          </cell>
          <cell r="D59">
            <v>5</v>
          </cell>
          <cell r="E59">
            <v>1</v>
          </cell>
          <cell r="F59">
            <v>10</v>
          </cell>
          <cell r="G59">
            <v>9</v>
          </cell>
          <cell r="H59">
            <v>4</v>
          </cell>
          <cell r="I59">
            <v>3</v>
          </cell>
          <cell r="J59">
            <v>0</v>
          </cell>
          <cell r="P59">
            <v>0</v>
          </cell>
          <cell r="Q59">
            <v>1</v>
          </cell>
          <cell r="R59">
            <v>10</v>
          </cell>
          <cell r="S59">
            <v>18</v>
          </cell>
          <cell r="T59">
            <v>9</v>
          </cell>
          <cell r="U59">
            <v>2</v>
          </cell>
        </row>
        <row r="60">
          <cell r="B60">
            <v>1</v>
          </cell>
          <cell r="C60">
            <v>4</v>
          </cell>
          <cell r="D60">
            <v>6</v>
          </cell>
          <cell r="E60">
            <v>5</v>
          </cell>
          <cell r="F60">
            <v>4</v>
          </cell>
          <cell r="G60">
            <v>8</v>
          </cell>
          <cell r="H60">
            <v>7</v>
          </cell>
          <cell r="I60">
            <v>4</v>
          </cell>
          <cell r="J60">
            <v>1</v>
          </cell>
          <cell r="P60">
            <v>1</v>
          </cell>
          <cell r="Q60" t="str">
            <v>2</v>
          </cell>
          <cell r="R60" t="str">
            <v>10</v>
          </cell>
          <cell r="S60" t="str">
            <v>11</v>
          </cell>
          <cell r="T60" t="str">
            <v>11</v>
          </cell>
          <cell r="U60" t="str">
            <v>5</v>
          </cell>
        </row>
        <row r="61">
          <cell r="B61">
            <v>1</v>
          </cell>
          <cell r="C61">
            <v>6</v>
          </cell>
          <cell r="D61">
            <v>2</v>
          </cell>
          <cell r="E61">
            <v>6</v>
          </cell>
          <cell r="F61">
            <v>5</v>
          </cell>
          <cell r="G61">
            <v>6</v>
          </cell>
          <cell r="H61">
            <v>7</v>
          </cell>
          <cell r="I61">
            <v>5</v>
          </cell>
          <cell r="J61">
            <v>2</v>
          </cell>
          <cell r="P61">
            <v>2</v>
          </cell>
          <cell r="Q61" t="str">
            <v>4</v>
          </cell>
          <cell r="R61" t="str">
            <v>14</v>
          </cell>
          <cell r="S61" t="str">
            <v>11</v>
          </cell>
          <cell r="T61" t="str">
            <v>5</v>
          </cell>
          <cell r="U61" t="str">
            <v>4</v>
          </cell>
        </row>
        <row r="62">
          <cell r="B62">
            <v>0</v>
          </cell>
          <cell r="C62">
            <v>0</v>
          </cell>
          <cell r="D62">
            <v>4</v>
          </cell>
          <cell r="E62">
            <v>2</v>
          </cell>
          <cell r="F62">
            <v>1</v>
          </cell>
          <cell r="G62">
            <v>2</v>
          </cell>
          <cell r="H62">
            <v>0</v>
          </cell>
          <cell r="I62">
            <v>3</v>
          </cell>
          <cell r="J62">
            <v>0</v>
          </cell>
          <cell r="P62">
            <v>0</v>
          </cell>
          <cell r="Q62">
            <v>0</v>
          </cell>
          <cell r="R62">
            <v>0</v>
          </cell>
          <cell r="S62">
            <v>5</v>
          </cell>
          <cell r="T62">
            <v>7</v>
          </cell>
          <cell r="U62">
            <v>0</v>
          </cell>
        </row>
        <row r="63">
          <cell r="B63">
            <v>3</v>
          </cell>
          <cell r="C63">
            <v>3</v>
          </cell>
          <cell r="D63">
            <v>7</v>
          </cell>
          <cell r="E63">
            <v>7</v>
          </cell>
          <cell r="F63">
            <v>5</v>
          </cell>
          <cell r="G63">
            <v>5</v>
          </cell>
          <cell r="H63">
            <v>7</v>
          </cell>
          <cell r="I63">
            <v>2</v>
          </cell>
          <cell r="J63">
            <v>0</v>
          </cell>
          <cell r="P63">
            <v>0</v>
          </cell>
          <cell r="Q63">
            <v>0</v>
          </cell>
          <cell r="R63">
            <v>2</v>
          </cell>
          <cell r="S63">
            <v>12</v>
          </cell>
          <cell r="T63">
            <v>19</v>
          </cell>
          <cell r="U63">
            <v>6</v>
          </cell>
        </row>
        <row r="64">
          <cell r="M64">
            <v>47.8125</v>
          </cell>
        </row>
        <row r="65">
          <cell r="P65">
            <v>0</v>
          </cell>
          <cell r="Q65">
            <v>0</v>
          </cell>
          <cell r="R65">
            <v>11</v>
          </cell>
          <cell r="S65">
            <v>15</v>
          </cell>
          <cell r="T65">
            <v>13</v>
          </cell>
          <cell r="U65">
            <v>1</v>
          </cell>
        </row>
      </sheetData>
      <sheetData sheetId="14">
        <row r="49">
          <cell r="T49">
            <v>4</v>
          </cell>
          <cell r="U49">
            <v>7</v>
          </cell>
          <cell r="V49">
            <v>10</v>
          </cell>
          <cell r="W49">
            <v>6</v>
          </cell>
          <cell r="X49">
            <v>7</v>
          </cell>
          <cell r="Y49">
            <v>4</v>
          </cell>
          <cell r="Z49">
            <v>3</v>
          </cell>
          <cell r="AA49">
            <v>0</v>
          </cell>
          <cell r="AB49">
            <v>0</v>
          </cell>
          <cell r="AI49">
            <v>0</v>
          </cell>
          <cell r="AJ49">
            <v>0</v>
          </cell>
          <cell r="AK49">
            <v>1</v>
          </cell>
          <cell r="AL49">
            <v>6</v>
          </cell>
          <cell r="AM49">
            <v>28</v>
          </cell>
          <cell r="AN49">
            <v>6</v>
          </cell>
        </row>
        <row r="50">
          <cell r="T50">
            <v>1</v>
          </cell>
          <cell r="U50">
            <v>1</v>
          </cell>
          <cell r="V50">
            <v>0</v>
          </cell>
          <cell r="W50">
            <v>4</v>
          </cell>
          <cell r="X50">
            <v>2</v>
          </cell>
          <cell r="Y50">
            <v>4</v>
          </cell>
          <cell r="Z50">
            <v>0</v>
          </cell>
          <cell r="AA50">
            <v>3</v>
          </cell>
          <cell r="AB50">
            <v>0</v>
          </cell>
          <cell r="AI50">
            <v>0</v>
          </cell>
          <cell r="AJ50">
            <v>0</v>
          </cell>
          <cell r="AK50">
            <v>3</v>
          </cell>
          <cell r="AL50">
            <v>5</v>
          </cell>
          <cell r="AM50">
            <v>6</v>
          </cell>
          <cell r="AN50">
            <v>1</v>
          </cell>
        </row>
        <row r="51">
          <cell r="T51">
            <v>3</v>
          </cell>
          <cell r="U51">
            <v>1</v>
          </cell>
          <cell r="V51">
            <v>1</v>
          </cell>
          <cell r="W51">
            <v>2</v>
          </cell>
          <cell r="X51">
            <v>6</v>
          </cell>
          <cell r="Y51">
            <v>4</v>
          </cell>
          <cell r="Z51">
            <v>2</v>
          </cell>
          <cell r="AA51">
            <v>4</v>
          </cell>
          <cell r="AB51">
            <v>3</v>
          </cell>
          <cell r="AC51">
            <v>26</v>
          </cell>
          <cell r="AI51">
            <v>3</v>
          </cell>
          <cell r="AJ51">
            <v>3</v>
          </cell>
          <cell r="AK51">
            <v>10</v>
          </cell>
          <cell r="AL51">
            <v>6</v>
          </cell>
          <cell r="AM51">
            <v>1</v>
          </cell>
          <cell r="AN51">
            <v>3</v>
          </cell>
        </row>
        <row r="52">
          <cell r="T52">
            <v>4</v>
          </cell>
          <cell r="U52">
            <v>1</v>
          </cell>
          <cell r="V52">
            <v>5</v>
          </cell>
          <cell r="W52">
            <v>6</v>
          </cell>
          <cell r="X52">
            <v>7</v>
          </cell>
          <cell r="Y52">
            <v>5</v>
          </cell>
          <cell r="Z52">
            <v>4</v>
          </cell>
          <cell r="AA52">
            <v>9</v>
          </cell>
          <cell r="AB52">
            <v>0</v>
          </cell>
          <cell r="AI52">
            <v>0</v>
          </cell>
          <cell r="AJ52">
            <v>0</v>
          </cell>
          <cell r="AK52">
            <v>13</v>
          </cell>
          <cell r="AL52">
            <v>18</v>
          </cell>
          <cell r="AM52">
            <v>6</v>
          </cell>
          <cell r="AN52">
            <v>4</v>
          </cell>
        </row>
        <row r="53">
          <cell r="T53">
            <v>3</v>
          </cell>
          <cell r="U53">
            <v>1</v>
          </cell>
          <cell r="V53">
            <v>3</v>
          </cell>
          <cell r="W53">
            <v>3</v>
          </cell>
          <cell r="X53">
            <v>3</v>
          </cell>
          <cell r="Y53">
            <v>2</v>
          </cell>
          <cell r="Z53">
            <v>7</v>
          </cell>
          <cell r="AA53">
            <v>15</v>
          </cell>
          <cell r="AB53">
            <v>4</v>
          </cell>
          <cell r="AI53">
            <v>4</v>
          </cell>
          <cell r="AJ53">
            <v>0</v>
          </cell>
          <cell r="AK53">
            <v>22</v>
          </cell>
          <cell r="AL53">
            <v>6</v>
          </cell>
          <cell r="AM53">
            <v>5</v>
          </cell>
          <cell r="AN53">
            <v>4</v>
          </cell>
        </row>
        <row r="54">
          <cell r="T54">
            <v>4</v>
          </cell>
          <cell r="U54">
            <v>0</v>
          </cell>
          <cell r="V54">
            <v>3</v>
          </cell>
          <cell r="W54">
            <v>4</v>
          </cell>
          <cell r="X54">
            <v>4</v>
          </cell>
          <cell r="Y54">
            <v>4</v>
          </cell>
          <cell r="Z54">
            <v>3</v>
          </cell>
          <cell r="AA54">
            <v>3</v>
          </cell>
          <cell r="AB54">
            <v>2</v>
          </cell>
          <cell r="AI54">
            <v>2</v>
          </cell>
          <cell r="AJ54">
            <v>0</v>
          </cell>
          <cell r="AK54">
            <v>4</v>
          </cell>
          <cell r="AL54">
            <v>10</v>
          </cell>
          <cell r="AM54">
            <v>7</v>
          </cell>
          <cell r="AN54">
            <v>4</v>
          </cell>
        </row>
        <row r="55">
          <cell r="T55">
            <v>3</v>
          </cell>
          <cell r="U55">
            <v>0</v>
          </cell>
          <cell r="V55">
            <v>0</v>
          </cell>
          <cell r="W55">
            <v>1</v>
          </cell>
          <cell r="X55">
            <v>1</v>
          </cell>
          <cell r="Y55">
            <v>3</v>
          </cell>
          <cell r="Z55">
            <v>5</v>
          </cell>
          <cell r="AA55">
            <v>1</v>
          </cell>
          <cell r="AB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9</v>
          </cell>
          <cell r="AM55">
            <v>2</v>
          </cell>
          <cell r="AN55">
            <v>3</v>
          </cell>
        </row>
        <row r="56">
          <cell r="T56">
            <v>5</v>
          </cell>
          <cell r="U56">
            <v>2</v>
          </cell>
          <cell r="V56">
            <v>8</v>
          </cell>
          <cell r="W56">
            <v>8</v>
          </cell>
          <cell r="X56">
            <v>7</v>
          </cell>
          <cell r="Y56">
            <v>6</v>
          </cell>
          <cell r="Z56">
            <v>5</v>
          </cell>
          <cell r="AA56">
            <v>0</v>
          </cell>
          <cell r="AB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11</v>
          </cell>
          <cell r="AM56">
            <v>23</v>
          </cell>
          <cell r="AN56">
            <v>7</v>
          </cell>
        </row>
        <row r="57">
          <cell r="AE57">
            <v>48.536585365853661</v>
          </cell>
        </row>
        <row r="58">
          <cell r="AI58">
            <v>2</v>
          </cell>
          <cell r="AJ58">
            <v>0</v>
          </cell>
          <cell r="AK58">
            <v>6</v>
          </cell>
          <cell r="AL58">
            <v>20</v>
          </cell>
          <cell r="AM58">
            <v>9</v>
          </cell>
          <cell r="AN58">
            <v>4</v>
          </cell>
        </row>
      </sheetData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-Roll wise-2022 (2)"/>
      <sheetName val="RANK HOLDERS"/>
      <sheetName val="All-Roll wise-2022"/>
      <sheetName val="all-caste category wise"/>
      <sheetName val="X-A"/>
      <sheetName val="X-B"/>
      <sheetName val="X-C"/>
      <sheetName val="PI CALCULATION"/>
      <sheetName val="PI RANK OF TEACHER"/>
      <sheetName val="MARKS RANGE"/>
      <sheetName val="stream selection"/>
      <sheetName val="CERTIFICATE ISSUE"/>
      <sheetName val="No dues proforma"/>
      <sheetName val="ADMIT CARD RECIVING"/>
      <sheetName val="section WISE"/>
      <sheetName val="RANK HOLDERS-ABOVE 90 %"/>
      <sheetName val="variation"/>
      <sheetName val="INTERNAL T-1 T-2"/>
    </sheetNames>
    <sheetDataSet>
      <sheetData sheetId="0"/>
      <sheetData sheetId="1"/>
      <sheetData sheetId="2"/>
      <sheetData sheetId="3"/>
      <sheetData sheetId="4">
        <row r="47">
          <cell r="D47">
            <v>3</v>
          </cell>
          <cell r="E47">
            <v>0</v>
          </cell>
          <cell r="F47">
            <v>6</v>
          </cell>
          <cell r="G47">
            <v>10</v>
          </cell>
          <cell r="H47">
            <v>6</v>
          </cell>
          <cell r="I47">
            <v>6</v>
          </cell>
          <cell r="J47">
            <v>3</v>
          </cell>
          <cell r="K47">
            <v>4</v>
          </cell>
          <cell r="L47">
            <v>0</v>
          </cell>
        </row>
        <row r="48">
          <cell r="D48">
            <v>3</v>
          </cell>
          <cell r="E48">
            <v>2</v>
          </cell>
          <cell r="F48">
            <v>7</v>
          </cell>
          <cell r="G48">
            <v>3</v>
          </cell>
          <cell r="H48">
            <v>4</v>
          </cell>
          <cell r="I48">
            <v>8</v>
          </cell>
          <cell r="J48">
            <v>6</v>
          </cell>
          <cell r="K48">
            <v>5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2">
          <cell r="D52">
            <v>2</v>
          </cell>
          <cell r="E52">
            <v>6</v>
          </cell>
          <cell r="F52">
            <v>4</v>
          </cell>
          <cell r="G52">
            <v>8</v>
          </cell>
          <cell r="H52">
            <v>4</v>
          </cell>
          <cell r="I52">
            <v>4</v>
          </cell>
          <cell r="J52">
            <v>4</v>
          </cell>
          <cell r="K52">
            <v>6</v>
          </cell>
          <cell r="L52">
            <v>0</v>
          </cell>
        </row>
        <row r="53">
          <cell r="D53">
            <v>2</v>
          </cell>
          <cell r="E53">
            <v>2</v>
          </cell>
          <cell r="F53">
            <v>3</v>
          </cell>
          <cell r="G53">
            <v>7</v>
          </cell>
          <cell r="H53">
            <v>6</v>
          </cell>
          <cell r="I53">
            <v>10</v>
          </cell>
          <cell r="J53">
            <v>3</v>
          </cell>
          <cell r="K53">
            <v>5</v>
          </cell>
          <cell r="L53">
            <v>0</v>
          </cell>
        </row>
        <row r="54">
          <cell r="D54">
            <v>2</v>
          </cell>
          <cell r="E54">
            <v>2</v>
          </cell>
          <cell r="F54">
            <v>6</v>
          </cell>
          <cell r="G54">
            <v>4</v>
          </cell>
          <cell r="H54">
            <v>7</v>
          </cell>
          <cell r="I54">
            <v>7</v>
          </cell>
          <cell r="J54">
            <v>5</v>
          </cell>
          <cell r="K54">
            <v>5</v>
          </cell>
          <cell r="L54">
            <v>0</v>
          </cell>
        </row>
        <row r="59">
          <cell r="D59">
            <v>0</v>
          </cell>
          <cell r="E59">
            <v>0</v>
          </cell>
          <cell r="F59">
            <v>7</v>
          </cell>
          <cell r="G59">
            <v>12</v>
          </cell>
          <cell r="H59">
            <v>16</v>
          </cell>
          <cell r="I59">
            <v>3</v>
          </cell>
        </row>
        <row r="60">
          <cell r="D60">
            <v>0</v>
          </cell>
          <cell r="E60">
            <v>2</v>
          </cell>
          <cell r="F60">
            <v>6</v>
          </cell>
          <cell r="G60">
            <v>15</v>
          </cell>
          <cell r="H60">
            <v>12</v>
          </cell>
          <cell r="I60">
            <v>3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D64">
            <v>0</v>
          </cell>
          <cell r="E64">
            <v>11</v>
          </cell>
          <cell r="F64">
            <v>12</v>
          </cell>
          <cell r="G64">
            <v>11</v>
          </cell>
          <cell r="H64">
            <v>2</v>
          </cell>
          <cell r="I64">
            <v>2</v>
          </cell>
        </row>
        <row r="65">
          <cell r="D65">
            <v>0</v>
          </cell>
          <cell r="E65">
            <v>8</v>
          </cell>
          <cell r="F65">
            <v>12</v>
          </cell>
          <cell r="G65">
            <v>12</v>
          </cell>
          <cell r="H65">
            <v>4</v>
          </cell>
          <cell r="I65">
            <v>2</v>
          </cell>
        </row>
        <row r="66">
          <cell r="D66">
            <v>0</v>
          </cell>
          <cell r="E66">
            <v>4</v>
          </cell>
          <cell r="F66">
            <v>7</v>
          </cell>
          <cell r="G66">
            <v>13</v>
          </cell>
          <cell r="H66">
            <v>11</v>
          </cell>
          <cell r="I66">
            <v>3</v>
          </cell>
        </row>
        <row r="67">
          <cell r="D67">
            <v>0</v>
          </cell>
          <cell r="E67">
            <v>3</v>
          </cell>
          <cell r="F67">
            <v>10</v>
          </cell>
          <cell r="G67">
            <v>18</v>
          </cell>
          <cell r="H67">
            <v>5</v>
          </cell>
          <cell r="I67">
            <v>2</v>
          </cell>
        </row>
      </sheetData>
      <sheetData sheetId="5">
        <row r="46">
          <cell r="D46">
            <v>2</v>
          </cell>
          <cell r="E46">
            <v>4</v>
          </cell>
          <cell r="F46">
            <v>6</v>
          </cell>
          <cell r="G46">
            <v>5</v>
          </cell>
          <cell r="I46">
            <v>3</v>
          </cell>
          <cell r="J46">
            <v>4</v>
          </cell>
          <cell r="K46">
            <v>7</v>
          </cell>
          <cell r="L46">
            <v>8</v>
          </cell>
          <cell r="M46">
            <v>0</v>
          </cell>
          <cell r="W46">
            <v>0</v>
          </cell>
          <cell r="X46">
            <v>2</v>
          </cell>
          <cell r="Y46">
            <v>13</v>
          </cell>
          <cell r="Z46">
            <v>7</v>
          </cell>
          <cell r="AA46">
            <v>14</v>
          </cell>
          <cell r="AB46">
            <v>3</v>
          </cell>
        </row>
        <row r="47">
          <cell r="D47">
            <v>2</v>
          </cell>
          <cell r="E47">
            <v>3</v>
          </cell>
          <cell r="F47">
            <v>4</v>
          </cell>
          <cell r="G47">
            <v>1</v>
          </cell>
          <cell r="I47">
            <v>8</v>
          </cell>
          <cell r="J47">
            <v>2</v>
          </cell>
          <cell r="K47">
            <v>5</v>
          </cell>
          <cell r="L47">
            <v>6</v>
          </cell>
          <cell r="M47">
            <v>3</v>
          </cell>
          <cell r="W47">
            <v>3</v>
          </cell>
          <cell r="X47">
            <v>3</v>
          </cell>
          <cell r="Y47">
            <v>7</v>
          </cell>
          <cell r="Z47">
            <v>8</v>
          </cell>
          <cell r="AA47">
            <v>10</v>
          </cell>
          <cell r="AB47">
            <v>3</v>
          </cell>
        </row>
        <row r="48">
          <cell r="D48">
            <v>4</v>
          </cell>
          <cell r="E48">
            <v>0</v>
          </cell>
          <cell r="F48">
            <v>1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</v>
          </cell>
          <cell r="AB48">
            <v>4</v>
          </cell>
        </row>
        <row r="51">
          <cell r="D51">
            <v>4</v>
          </cell>
          <cell r="E51">
            <v>4</v>
          </cell>
          <cell r="F51">
            <v>3</v>
          </cell>
          <cell r="G51">
            <v>8</v>
          </cell>
          <cell r="I51">
            <v>9</v>
          </cell>
          <cell r="J51">
            <v>0</v>
          </cell>
          <cell r="K51">
            <v>1</v>
          </cell>
          <cell r="L51">
            <v>6</v>
          </cell>
          <cell r="M51">
            <v>4</v>
          </cell>
          <cell r="W51">
            <v>4</v>
          </cell>
          <cell r="X51">
            <v>6</v>
          </cell>
          <cell r="Y51">
            <v>16</v>
          </cell>
          <cell r="Z51">
            <v>8</v>
          </cell>
          <cell r="AA51">
            <v>2</v>
          </cell>
          <cell r="AB51">
            <v>3</v>
          </cell>
        </row>
        <row r="52">
          <cell r="D52">
            <v>3</v>
          </cell>
          <cell r="E52">
            <v>3</v>
          </cell>
          <cell r="F52">
            <v>1</v>
          </cell>
          <cell r="G52">
            <v>6</v>
          </cell>
          <cell r="I52">
            <v>4</v>
          </cell>
          <cell r="J52">
            <v>4</v>
          </cell>
          <cell r="K52">
            <v>7</v>
          </cell>
          <cell r="L52">
            <v>11</v>
          </cell>
          <cell r="M52">
            <v>0</v>
          </cell>
          <cell r="W52">
            <v>0</v>
          </cell>
          <cell r="X52">
            <v>16</v>
          </cell>
          <cell r="Y52">
            <v>7</v>
          </cell>
          <cell r="Z52">
            <v>9</v>
          </cell>
          <cell r="AA52">
            <v>3</v>
          </cell>
          <cell r="AB52">
            <v>4</v>
          </cell>
        </row>
        <row r="53">
          <cell r="D53">
            <v>2</v>
          </cell>
          <cell r="E53">
            <v>2</v>
          </cell>
          <cell r="F53">
            <v>3</v>
          </cell>
          <cell r="G53">
            <v>6</v>
          </cell>
          <cell r="I53">
            <v>5</v>
          </cell>
          <cell r="J53">
            <v>2</v>
          </cell>
          <cell r="K53">
            <v>5</v>
          </cell>
          <cell r="L53">
            <v>13</v>
          </cell>
          <cell r="M53">
            <v>1</v>
          </cell>
          <cell r="W53">
            <v>1</v>
          </cell>
          <cell r="X53">
            <v>9</v>
          </cell>
          <cell r="Y53">
            <v>10</v>
          </cell>
          <cell r="Z53">
            <v>7</v>
          </cell>
          <cell r="AA53">
            <v>9</v>
          </cell>
          <cell r="AB53">
            <v>3</v>
          </cell>
        </row>
        <row r="54">
          <cell r="W54">
            <v>6</v>
          </cell>
          <cell r="X54">
            <v>4</v>
          </cell>
          <cell r="Y54">
            <v>9</v>
          </cell>
          <cell r="Z54">
            <v>10</v>
          </cell>
          <cell r="AA54">
            <v>7</v>
          </cell>
          <cell r="AB54">
            <v>3</v>
          </cell>
        </row>
      </sheetData>
      <sheetData sheetId="6">
        <row r="44">
          <cell r="B44">
            <v>4</v>
          </cell>
          <cell r="C44">
            <v>3</v>
          </cell>
          <cell r="D44">
            <v>7</v>
          </cell>
          <cell r="E44">
            <v>2</v>
          </cell>
          <cell r="F44">
            <v>7</v>
          </cell>
          <cell r="G44">
            <v>3</v>
          </cell>
          <cell r="I44">
            <v>5</v>
          </cell>
          <cell r="J44">
            <v>5</v>
          </cell>
          <cell r="K44">
            <v>0</v>
          </cell>
          <cell r="Q44">
            <v>0</v>
          </cell>
          <cell r="U44">
            <v>2</v>
          </cell>
          <cell r="V44">
            <v>8</v>
          </cell>
          <cell r="W44">
            <v>10</v>
          </cell>
          <cell r="X44">
            <v>11</v>
          </cell>
          <cell r="Y44">
            <v>5</v>
          </cell>
        </row>
        <row r="45">
          <cell r="B45">
            <v>3</v>
          </cell>
          <cell r="C45">
            <v>6</v>
          </cell>
          <cell r="D45">
            <v>4</v>
          </cell>
          <cell r="E45">
            <v>4</v>
          </cell>
          <cell r="F45">
            <v>3</v>
          </cell>
          <cell r="G45">
            <v>5</v>
          </cell>
          <cell r="I45">
            <v>4</v>
          </cell>
          <cell r="J45">
            <v>7</v>
          </cell>
          <cell r="K45">
            <v>0</v>
          </cell>
          <cell r="Q45">
            <v>0</v>
          </cell>
          <cell r="U45">
            <v>3</v>
          </cell>
          <cell r="V45">
            <v>6</v>
          </cell>
          <cell r="W45">
            <v>9</v>
          </cell>
          <cell r="X45">
            <v>14</v>
          </cell>
          <cell r="Y45">
            <v>4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0</v>
          </cell>
          <cell r="J46">
            <v>0</v>
          </cell>
          <cell r="K46">
            <v>0</v>
          </cell>
        </row>
        <row r="49">
          <cell r="B49">
            <v>4</v>
          </cell>
          <cell r="C49">
            <v>6</v>
          </cell>
          <cell r="D49">
            <v>3</v>
          </cell>
          <cell r="E49">
            <v>6</v>
          </cell>
          <cell r="F49">
            <v>3</v>
          </cell>
          <cell r="G49">
            <v>3</v>
          </cell>
          <cell r="I49">
            <v>2</v>
          </cell>
          <cell r="J49">
            <v>6</v>
          </cell>
          <cell r="K49">
            <v>3</v>
          </cell>
          <cell r="Q49">
            <v>3</v>
          </cell>
          <cell r="U49">
            <v>9</v>
          </cell>
          <cell r="V49">
            <v>9</v>
          </cell>
          <cell r="W49">
            <v>2</v>
          </cell>
          <cell r="X49">
            <v>10</v>
          </cell>
          <cell r="Y49">
            <v>3</v>
          </cell>
        </row>
        <row r="50">
          <cell r="B50">
            <v>5</v>
          </cell>
          <cell r="C50">
            <v>2</v>
          </cell>
          <cell r="D50">
            <v>5</v>
          </cell>
          <cell r="E50">
            <v>3</v>
          </cell>
          <cell r="F50">
            <v>4</v>
          </cell>
          <cell r="G50">
            <v>4</v>
          </cell>
          <cell r="I50">
            <v>5</v>
          </cell>
          <cell r="J50">
            <v>8</v>
          </cell>
          <cell r="K50">
            <v>0</v>
          </cell>
          <cell r="Q50">
            <v>0</v>
          </cell>
          <cell r="U50">
            <v>11</v>
          </cell>
          <cell r="V50">
            <v>8</v>
          </cell>
          <cell r="W50">
            <v>5</v>
          </cell>
          <cell r="X50">
            <v>5</v>
          </cell>
          <cell r="Y50">
            <v>7</v>
          </cell>
        </row>
        <row r="51">
          <cell r="B51">
            <v>3</v>
          </cell>
          <cell r="C51">
            <v>3</v>
          </cell>
          <cell r="D51">
            <v>4</v>
          </cell>
          <cell r="E51">
            <v>7</v>
          </cell>
          <cell r="F51">
            <v>3</v>
          </cell>
          <cell r="G51">
            <v>7</v>
          </cell>
          <cell r="I51">
            <v>1</v>
          </cell>
          <cell r="J51">
            <v>8</v>
          </cell>
          <cell r="K51">
            <v>0</v>
          </cell>
          <cell r="Q51">
            <v>0</v>
          </cell>
          <cell r="U51">
            <v>6</v>
          </cell>
          <cell r="V51">
            <v>6</v>
          </cell>
          <cell r="W51">
            <v>7</v>
          </cell>
          <cell r="X51">
            <v>11</v>
          </cell>
          <cell r="Y51">
            <v>6</v>
          </cell>
        </row>
        <row r="52">
          <cell r="Q52">
            <v>3</v>
          </cell>
          <cell r="U52">
            <v>4</v>
          </cell>
          <cell r="V52">
            <v>8</v>
          </cell>
          <cell r="W52">
            <v>7</v>
          </cell>
          <cell r="X52">
            <v>11</v>
          </cell>
          <cell r="Y52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topLeftCell="D1" zoomScaleNormal="100" workbookViewId="0">
      <selection activeCell="H43" sqref="H43"/>
    </sheetView>
  </sheetViews>
  <sheetFormatPr defaultRowHeight="15" x14ac:dyDescent="0.2"/>
  <cols>
    <col min="1" max="1" width="5.91796875" customWidth="1"/>
    <col min="2" max="2" width="10.22265625" style="38" customWidth="1"/>
    <col min="3" max="3" width="6.859375" customWidth="1"/>
    <col min="4" max="4" width="18.0234375" bestFit="1" customWidth="1"/>
    <col min="7" max="7" width="9.28125" customWidth="1"/>
    <col min="8" max="8" width="9.01171875" customWidth="1"/>
    <col min="9" max="9" width="4.70703125" customWidth="1"/>
    <col min="10" max="10" width="5.109375" customWidth="1"/>
    <col min="11" max="11" width="5.37890625" customWidth="1"/>
    <col min="12" max="12" width="4.9765625" customWidth="1"/>
    <col min="13" max="13" width="5.37890625" customWidth="1"/>
    <col min="14" max="14" width="5.24609375" customWidth="1"/>
    <col min="15" max="15" width="5.109375" customWidth="1"/>
    <col min="16" max="16" width="4.5703125" customWidth="1"/>
    <col min="17" max="17" width="6.72265625" customWidth="1"/>
    <col min="18" max="18" width="6.45703125" customWidth="1"/>
    <col min="19" max="19" width="8.203125" customWidth="1"/>
  </cols>
  <sheetData>
    <row r="1" spans="1:20" ht="18.600000000000001" customHeight="1" x14ac:dyDescent="0.2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</row>
    <row r="2" spans="1:20" ht="18.600000000000001" customHeight="1" x14ac:dyDescent="0.2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</row>
    <row r="3" spans="1:20" ht="27.75" x14ac:dyDescent="0.2">
      <c r="A3" s="1" t="s">
        <v>2</v>
      </c>
      <c r="B3" s="2" t="s">
        <v>3</v>
      </c>
      <c r="C3" s="1" t="s">
        <v>4</v>
      </c>
      <c r="D3" s="1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5" t="s">
        <v>18</v>
      </c>
      <c r="R3" s="6" t="s">
        <v>19</v>
      </c>
      <c r="S3" s="6" t="s">
        <v>20</v>
      </c>
      <c r="T3" s="7" t="s">
        <v>21</v>
      </c>
    </row>
    <row r="4" spans="1:20" ht="19.899999999999999" customHeight="1" x14ac:dyDescent="0.2">
      <c r="A4" s="120">
        <v>1</v>
      </c>
      <c r="B4" s="124" t="s">
        <v>22</v>
      </c>
      <c r="C4" s="8" t="s">
        <v>23</v>
      </c>
      <c r="D4" s="9" t="s">
        <v>24</v>
      </c>
      <c r="E4" s="10">
        <v>41</v>
      </c>
      <c r="F4" s="10">
        <v>41</v>
      </c>
      <c r="G4" s="11">
        <f t="shared" ref="G4:G29" si="0">F4/E4*100</f>
        <v>100</v>
      </c>
      <c r="H4" s="10">
        <f>'[1]12-SCI'!T49</f>
        <v>4</v>
      </c>
      <c r="I4" s="10">
        <f>'[1]12-SCI'!U49</f>
        <v>7</v>
      </c>
      <c r="J4" s="10">
        <f>'[1]12-SCI'!V49</f>
        <v>10</v>
      </c>
      <c r="K4" s="10">
        <f>'[1]12-SCI'!W49</f>
        <v>6</v>
      </c>
      <c r="L4" s="10">
        <f>'[1]12-SCI'!X49</f>
        <v>7</v>
      </c>
      <c r="M4" s="10">
        <f>'[1]12-SCI'!Y49</f>
        <v>4</v>
      </c>
      <c r="N4" s="10">
        <f>'[1]12-SCI'!Z49</f>
        <v>3</v>
      </c>
      <c r="O4" s="10">
        <f>'[1]12-SCI'!AA49</f>
        <v>0</v>
      </c>
      <c r="P4" s="10">
        <f>'[1]12-SCI'!AB49</f>
        <v>0</v>
      </c>
      <c r="Q4" s="10">
        <f t="shared" ref="Q4:Q25" si="1">SUM(H4:P4)</f>
        <v>41</v>
      </c>
      <c r="R4" s="10">
        <f>(H4*8+I4*7+J4*6+K4*5+L4*4+M4*3+N4*2+O4*1+P4*0)</f>
        <v>217</v>
      </c>
      <c r="S4" s="11">
        <f t="shared" ref="S4:S32" si="2">(R4*100)/(Q4*8)</f>
        <v>66.158536585365852</v>
      </c>
      <c r="T4" s="122"/>
    </row>
    <row r="5" spans="1:20" ht="19.899999999999999" customHeight="1" x14ac:dyDescent="0.2">
      <c r="A5" s="120"/>
      <c r="B5" s="124"/>
      <c r="C5" s="8" t="s">
        <v>25</v>
      </c>
      <c r="D5" s="9" t="s">
        <v>24</v>
      </c>
      <c r="E5" s="10">
        <v>40</v>
      </c>
      <c r="F5" s="10">
        <v>40</v>
      </c>
      <c r="G5" s="11">
        <f t="shared" si="0"/>
        <v>100</v>
      </c>
      <c r="H5" s="10">
        <f>'[1]12-COM'!B56</f>
        <v>0</v>
      </c>
      <c r="I5" s="10">
        <f>'[1]12-COM'!C56</f>
        <v>2</v>
      </c>
      <c r="J5" s="10">
        <f>'[1]12-COM'!D56</f>
        <v>8</v>
      </c>
      <c r="K5" s="10">
        <f>'[1]12-COM'!E56</f>
        <v>9</v>
      </c>
      <c r="L5" s="10">
        <f>'[1]12-COM'!F56</f>
        <v>6</v>
      </c>
      <c r="M5" s="10">
        <f>'[1]12-COM'!G56</f>
        <v>3</v>
      </c>
      <c r="N5" s="10">
        <f>'[1]12-COM'!H56</f>
        <v>10</v>
      </c>
      <c r="O5" s="10">
        <f>'[1]12-COM'!I56</f>
        <v>2</v>
      </c>
      <c r="P5" s="10">
        <f>'[1]12-COM'!J56</f>
        <v>0</v>
      </c>
      <c r="Q5" s="10">
        <f t="shared" si="1"/>
        <v>40</v>
      </c>
      <c r="R5" s="10">
        <f t="shared" ref="R5:R25" si="3">(H5*8+I5*7+J5*6+K5*5+L5*4+M5*3+N5*2+O5*1+P5*0)</f>
        <v>162</v>
      </c>
      <c r="S5" s="11">
        <f t="shared" si="2"/>
        <v>50.625</v>
      </c>
      <c r="T5" s="122"/>
    </row>
    <row r="6" spans="1:20" ht="19.899999999999999" customHeight="1" x14ac:dyDescent="0.2">
      <c r="A6" s="120"/>
      <c r="B6" s="124"/>
      <c r="C6" s="8" t="s">
        <v>26</v>
      </c>
      <c r="D6" s="9" t="s">
        <v>24</v>
      </c>
      <c r="E6" s="10">
        <v>47</v>
      </c>
      <c r="F6" s="10">
        <v>47</v>
      </c>
      <c r="G6" s="11">
        <f t="shared" si="0"/>
        <v>100</v>
      </c>
      <c r="H6" s="10">
        <f>'[1]12-HUM'!C65</f>
        <v>0</v>
      </c>
      <c r="I6" s="10">
        <f>'[1]12-HUM'!D65</f>
        <v>4</v>
      </c>
      <c r="J6" s="10">
        <f>'[1]12-HUM'!E65</f>
        <v>3</v>
      </c>
      <c r="K6" s="10">
        <f>'[1]12-HUM'!F65</f>
        <v>6</v>
      </c>
      <c r="L6" s="10">
        <f>'[1]12-HUM'!G65</f>
        <v>7</v>
      </c>
      <c r="M6" s="10">
        <f>'[1]12-HUM'!H65</f>
        <v>9</v>
      </c>
      <c r="N6" s="10">
        <f>'[1]12-HUM'!I65</f>
        <v>10</v>
      </c>
      <c r="O6" s="10">
        <f>'[1]12-HUM'!J65</f>
        <v>8</v>
      </c>
      <c r="P6" s="10">
        <f>'[1]12-HUM'!K65</f>
        <v>0</v>
      </c>
      <c r="Q6" s="10">
        <f t="shared" si="1"/>
        <v>47</v>
      </c>
      <c r="R6" s="10">
        <f t="shared" si="3"/>
        <v>159</v>
      </c>
      <c r="S6" s="11">
        <f t="shared" si="2"/>
        <v>42.287234042553195</v>
      </c>
      <c r="T6" s="122"/>
    </row>
    <row r="7" spans="1:20" ht="19.899999999999999" customHeight="1" x14ac:dyDescent="0.2">
      <c r="A7" s="120"/>
      <c r="B7" s="124"/>
      <c r="C7" s="123" t="s">
        <v>27</v>
      </c>
      <c r="D7" s="123"/>
      <c r="E7" s="12">
        <f>E4+E5+E6</f>
        <v>128</v>
      </c>
      <c r="F7" s="12">
        <f>F4+F5+F6</f>
        <v>128</v>
      </c>
      <c r="G7" s="13">
        <f t="shared" si="0"/>
        <v>100</v>
      </c>
      <c r="H7" s="12">
        <f t="shared" ref="H7:P7" si="4">H4+H5+H6</f>
        <v>4</v>
      </c>
      <c r="I7" s="12">
        <f t="shared" si="4"/>
        <v>13</v>
      </c>
      <c r="J7" s="12">
        <f t="shared" si="4"/>
        <v>21</v>
      </c>
      <c r="K7" s="12">
        <f t="shared" si="4"/>
        <v>21</v>
      </c>
      <c r="L7" s="12">
        <f t="shared" si="4"/>
        <v>20</v>
      </c>
      <c r="M7" s="12">
        <f t="shared" si="4"/>
        <v>16</v>
      </c>
      <c r="N7" s="12">
        <f t="shared" si="4"/>
        <v>23</v>
      </c>
      <c r="O7" s="12">
        <f t="shared" si="4"/>
        <v>10</v>
      </c>
      <c r="P7" s="12">
        <f t="shared" si="4"/>
        <v>0</v>
      </c>
      <c r="Q7" s="12">
        <f t="shared" si="1"/>
        <v>128</v>
      </c>
      <c r="R7" s="12">
        <f t="shared" si="3"/>
        <v>538</v>
      </c>
      <c r="S7" s="14">
        <f t="shared" si="2"/>
        <v>52.5390625</v>
      </c>
      <c r="T7" s="122"/>
    </row>
    <row r="8" spans="1:20" ht="19.899999999999999" customHeight="1" x14ac:dyDescent="0.2">
      <c r="A8" s="120">
        <v>2</v>
      </c>
      <c r="B8" s="124" t="s">
        <v>28</v>
      </c>
      <c r="C8" s="8" t="s">
        <v>23</v>
      </c>
      <c r="D8" s="9" t="s">
        <v>29</v>
      </c>
      <c r="E8" s="10">
        <v>15</v>
      </c>
      <c r="F8" s="10">
        <v>15</v>
      </c>
      <c r="G8" s="11">
        <f t="shared" si="0"/>
        <v>100</v>
      </c>
      <c r="H8" s="10">
        <f>'[1]12-SCI'!T50</f>
        <v>1</v>
      </c>
      <c r="I8" s="10">
        <f>'[1]12-SCI'!U50</f>
        <v>1</v>
      </c>
      <c r="J8" s="10">
        <f>'[1]12-SCI'!V50</f>
        <v>0</v>
      </c>
      <c r="K8" s="10">
        <f>'[1]12-SCI'!W50</f>
        <v>4</v>
      </c>
      <c r="L8" s="10">
        <f>'[1]12-SCI'!X50</f>
        <v>2</v>
      </c>
      <c r="M8" s="10">
        <f>'[1]12-SCI'!Y50</f>
        <v>4</v>
      </c>
      <c r="N8" s="10">
        <f>'[1]12-SCI'!Z50</f>
        <v>0</v>
      </c>
      <c r="O8" s="10">
        <f>'[1]12-SCI'!AA50</f>
        <v>3</v>
      </c>
      <c r="P8" s="10">
        <f>'[1]12-SCI'!AB50</f>
        <v>0</v>
      </c>
      <c r="Q8" s="10">
        <f t="shared" si="1"/>
        <v>15</v>
      </c>
      <c r="R8" s="10">
        <f t="shared" si="3"/>
        <v>58</v>
      </c>
      <c r="S8" s="11">
        <f t="shared" si="2"/>
        <v>48.333333333333336</v>
      </c>
      <c r="T8" s="122"/>
    </row>
    <row r="9" spans="1:20" ht="19.899999999999999" customHeight="1" x14ac:dyDescent="0.2">
      <c r="A9" s="120"/>
      <c r="B9" s="124"/>
      <c r="C9" s="8" t="s">
        <v>25</v>
      </c>
      <c r="D9" s="9" t="s">
        <v>29</v>
      </c>
      <c r="E9" s="10">
        <v>17</v>
      </c>
      <c r="F9" s="10">
        <v>17</v>
      </c>
      <c r="G9" s="11">
        <f t="shared" si="0"/>
        <v>100</v>
      </c>
      <c r="H9" s="10">
        <f>'[1]12-COM'!B57</f>
        <v>1</v>
      </c>
      <c r="I9" s="10">
        <f>'[1]12-COM'!C57</f>
        <v>0</v>
      </c>
      <c r="J9" s="10">
        <f>'[1]12-COM'!D57</f>
        <v>1</v>
      </c>
      <c r="K9" s="10">
        <f>'[1]12-COM'!E57</f>
        <v>1</v>
      </c>
      <c r="L9" s="10">
        <f>'[1]12-COM'!F57</f>
        <v>2</v>
      </c>
      <c r="M9" s="10">
        <f>'[1]12-COM'!G57</f>
        <v>3</v>
      </c>
      <c r="N9" s="10">
        <f>'[1]12-COM'!H57</f>
        <v>4</v>
      </c>
      <c r="O9" s="10">
        <f>'[1]12-COM'!I57</f>
        <v>5</v>
      </c>
      <c r="P9" s="10">
        <f>'[1]12-COM'!J57</f>
        <v>0</v>
      </c>
      <c r="Q9" s="10">
        <f t="shared" si="1"/>
        <v>17</v>
      </c>
      <c r="R9" s="10">
        <f t="shared" si="3"/>
        <v>49</v>
      </c>
      <c r="S9" s="11">
        <f t="shared" si="2"/>
        <v>36.029411764705884</v>
      </c>
      <c r="T9" s="122"/>
    </row>
    <row r="10" spans="1:20" ht="19.899999999999999" customHeight="1" x14ac:dyDescent="0.2">
      <c r="A10" s="120"/>
      <c r="B10" s="124"/>
      <c r="C10" s="8" t="s">
        <v>26</v>
      </c>
      <c r="D10" s="9" t="s">
        <v>29</v>
      </c>
      <c r="E10" s="10">
        <v>47</v>
      </c>
      <c r="F10" s="10">
        <v>46</v>
      </c>
      <c r="G10" s="11">
        <f t="shared" si="0"/>
        <v>97.872340425531917</v>
      </c>
      <c r="H10" s="15">
        <f>'[1]12-HUM'!C66</f>
        <v>0</v>
      </c>
      <c r="I10" s="15">
        <f>'[1]12-HUM'!D66</f>
        <v>3</v>
      </c>
      <c r="J10" s="15">
        <f>'[1]12-HUM'!E66</f>
        <v>1</v>
      </c>
      <c r="K10" s="15">
        <f>'[1]12-HUM'!F66</f>
        <v>3</v>
      </c>
      <c r="L10" s="15">
        <f>'[1]12-HUM'!G66</f>
        <v>8</v>
      </c>
      <c r="M10" s="15">
        <f>'[1]12-HUM'!H66</f>
        <v>11</v>
      </c>
      <c r="N10" s="15">
        <f>'[1]12-HUM'!I66</f>
        <v>9</v>
      </c>
      <c r="O10" s="15">
        <f>'[1]12-HUM'!J66</f>
        <v>11</v>
      </c>
      <c r="P10" s="15">
        <f>'[1]12-HUM'!K66</f>
        <v>1</v>
      </c>
      <c r="Q10" s="10">
        <f t="shared" si="1"/>
        <v>47</v>
      </c>
      <c r="R10" s="10">
        <f t="shared" si="3"/>
        <v>136</v>
      </c>
      <c r="S10" s="11">
        <f t="shared" si="2"/>
        <v>36.170212765957444</v>
      </c>
      <c r="T10" s="122"/>
    </row>
    <row r="11" spans="1:20" ht="19.899999999999999" customHeight="1" x14ac:dyDescent="0.2">
      <c r="A11" s="120"/>
      <c r="B11" s="124"/>
      <c r="C11" s="123" t="s">
        <v>27</v>
      </c>
      <c r="D11" s="123"/>
      <c r="E11" s="12">
        <f>E8+E9+E10</f>
        <v>79</v>
      </c>
      <c r="F11" s="12">
        <f>F8+F9+F10</f>
        <v>78</v>
      </c>
      <c r="G11" s="13">
        <f t="shared" si="0"/>
        <v>98.734177215189874</v>
      </c>
      <c r="H11" s="12">
        <f t="shared" ref="H11:P11" si="5">H8+H9+H10</f>
        <v>2</v>
      </c>
      <c r="I11" s="12">
        <f t="shared" si="5"/>
        <v>4</v>
      </c>
      <c r="J11" s="12">
        <f t="shared" si="5"/>
        <v>2</v>
      </c>
      <c r="K11" s="12">
        <f t="shared" si="5"/>
        <v>8</v>
      </c>
      <c r="L11" s="12">
        <f t="shared" si="5"/>
        <v>12</v>
      </c>
      <c r="M11" s="12">
        <f t="shared" si="5"/>
        <v>18</v>
      </c>
      <c r="N11" s="12">
        <f t="shared" si="5"/>
        <v>13</v>
      </c>
      <c r="O11" s="12">
        <f t="shared" si="5"/>
        <v>19</v>
      </c>
      <c r="P11" s="12">
        <f t="shared" si="5"/>
        <v>1</v>
      </c>
      <c r="Q11" s="12">
        <f t="shared" si="1"/>
        <v>79</v>
      </c>
      <c r="R11" s="12">
        <f t="shared" si="3"/>
        <v>243</v>
      </c>
      <c r="S11" s="14">
        <f t="shared" si="2"/>
        <v>38.449367088607595</v>
      </c>
      <c r="T11" s="122"/>
    </row>
    <row r="12" spans="1:20" ht="19.899999999999999" customHeight="1" x14ac:dyDescent="0.2">
      <c r="A12" s="125">
        <v>3</v>
      </c>
      <c r="B12" s="128" t="s">
        <v>30</v>
      </c>
      <c r="C12" s="8" t="s">
        <v>23</v>
      </c>
      <c r="D12" s="16" t="s">
        <v>31</v>
      </c>
      <c r="E12" s="17">
        <v>26</v>
      </c>
      <c r="F12" s="17">
        <v>23</v>
      </c>
      <c r="G12" s="11">
        <f t="shared" si="0"/>
        <v>88.461538461538453</v>
      </c>
      <c r="H12" s="17">
        <f>'[1]12-SCI'!T51</f>
        <v>3</v>
      </c>
      <c r="I12" s="17">
        <f>'[1]12-SCI'!U51</f>
        <v>1</v>
      </c>
      <c r="J12" s="17">
        <f>'[1]12-SCI'!V51</f>
        <v>1</v>
      </c>
      <c r="K12" s="17">
        <f>'[1]12-SCI'!W51</f>
        <v>2</v>
      </c>
      <c r="L12" s="17">
        <f>'[1]12-SCI'!X51</f>
        <v>6</v>
      </c>
      <c r="M12" s="17">
        <f>'[1]12-SCI'!Y51</f>
        <v>4</v>
      </c>
      <c r="N12" s="17">
        <f>'[1]12-SCI'!Z51</f>
        <v>2</v>
      </c>
      <c r="O12" s="17">
        <f>'[1]12-SCI'!AA51</f>
        <v>4</v>
      </c>
      <c r="P12" s="17">
        <f>'[1]12-SCI'!AB51</f>
        <v>3</v>
      </c>
      <c r="Q12" s="17">
        <f>'[1]12-SCI'!AC51</f>
        <v>26</v>
      </c>
      <c r="R12" s="10">
        <f>(H12*8+I12*7+J12*6+K12*5+L12*4+M12*3+N12*2+O12*1+P12*0)</f>
        <v>91</v>
      </c>
      <c r="S12" s="11">
        <f t="shared" si="2"/>
        <v>43.75</v>
      </c>
      <c r="T12" s="122"/>
    </row>
    <row r="13" spans="1:20" ht="19.899999999999999" customHeight="1" x14ac:dyDescent="0.2">
      <c r="A13" s="126"/>
      <c r="B13" s="129"/>
      <c r="C13" s="8" t="s">
        <v>25</v>
      </c>
      <c r="D13" s="16" t="s">
        <v>31</v>
      </c>
      <c r="E13" s="17">
        <v>11</v>
      </c>
      <c r="F13" s="17">
        <v>11</v>
      </c>
      <c r="G13" s="11">
        <f t="shared" si="0"/>
        <v>100</v>
      </c>
      <c r="H13" s="17">
        <f>'[1]12-COM'!B58</f>
        <v>0</v>
      </c>
      <c r="I13" s="17">
        <f>'[1]12-COM'!C58</f>
        <v>1</v>
      </c>
      <c r="J13" s="17">
        <f>'[1]12-COM'!D58</f>
        <v>0</v>
      </c>
      <c r="K13" s="17">
        <f>'[1]12-COM'!E58</f>
        <v>1</v>
      </c>
      <c r="L13" s="17">
        <f>'[1]12-COM'!F58</f>
        <v>1</v>
      </c>
      <c r="M13" s="17">
        <f>'[1]12-COM'!G58</f>
        <v>2</v>
      </c>
      <c r="N13" s="17">
        <f>'[1]12-COM'!H58</f>
        <v>3</v>
      </c>
      <c r="O13" s="17">
        <f>'[1]12-COM'!I58</f>
        <v>3</v>
      </c>
      <c r="P13" s="17">
        <f>'[1]12-COM'!J58</f>
        <v>0</v>
      </c>
      <c r="Q13" s="17">
        <f>'[1]12-COM'!K58</f>
        <v>11</v>
      </c>
      <c r="R13" s="10">
        <f>(H13*8+I13*7+J13*6+K13*5+L13*4+M13*3+N13*2+O13*1+P13*0)</f>
        <v>31</v>
      </c>
      <c r="S13" s="11">
        <f t="shared" si="2"/>
        <v>35.227272727272727</v>
      </c>
      <c r="T13" s="122"/>
    </row>
    <row r="14" spans="1:20" ht="19.899999999999999" customHeight="1" x14ac:dyDescent="0.2">
      <c r="A14" s="127"/>
      <c r="B14" s="130"/>
      <c r="C14" s="123" t="s">
        <v>27</v>
      </c>
      <c r="D14" s="123"/>
      <c r="E14" s="12">
        <f>SUM(E12:E13)</f>
        <v>37</v>
      </c>
      <c r="F14" s="12">
        <f>SUM(F12:F13)</f>
        <v>34</v>
      </c>
      <c r="G14" s="14">
        <f t="shared" si="0"/>
        <v>91.891891891891902</v>
      </c>
      <c r="H14" s="12">
        <f t="shared" ref="H14:P14" si="6">SUM(H12:H13)</f>
        <v>3</v>
      </c>
      <c r="I14" s="12">
        <f t="shared" si="6"/>
        <v>2</v>
      </c>
      <c r="J14" s="12">
        <f t="shared" si="6"/>
        <v>1</v>
      </c>
      <c r="K14" s="12">
        <f t="shared" si="6"/>
        <v>3</v>
      </c>
      <c r="L14" s="12">
        <f t="shared" si="6"/>
        <v>7</v>
      </c>
      <c r="M14" s="12">
        <f t="shared" si="6"/>
        <v>6</v>
      </c>
      <c r="N14" s="12">
        <f t="shared" si="6"/>
        <v>5</v>
      </c>
      <c r="O14" s="12">
        <f t="shared" si="6"/>
        <v>7</v>
      </c>
      <c r="P14" s="12">
        <f t="shared" si="6"/>
        <v>3</v>
      </c>
      <c r="Q14" s="12">
        <f>SUM(H14:P14)</f>
        <v>37</v>
      </c>
      <c r="R14" s="12">
        <f>(H14*8+I14*7+J14*6+K14*5+L14*4+M14*3+N14*2+O14*1+P14*0)</f>
        <v>122</v>
      </c>
      <c r="S14" s="14">
        <f t="shared" si="2"/>
        <v>41.216216216216218</v>
      </c>
      <c r="T14" s="122"/>
    </row>
    <row r="15" spans="1:20" ht="19.899999999999999" customHeight="1" x14ac:dyDescent="0.2">
      <c r="A15" s="4">
        <v>4</v>
      </c>
      <c r="B15" s="2" t="s">
        <v>32</v>
      </c>
      <c r="C15" s="8" t="s">
        <v>23</v>
      </c>
      <c r="D15" s="9" t="s">
        <v>33</v>
      </c>
      <c r="E15" s="10">
        <v>41</v>
      </c>
      <c r="F15" s="10">
        <f>E15-P15</f>
        <v>41</v>
      </c>
      <c r="G15" s="11">
        <f t="shared" si="0"/>
        <v>100</v>
      </c>
      <c r="H15" s="10">
        <f>'[1]12-SCI'!T52</f>
        <v>4</v>
      </c>
      <c r="I15" s="10">
        <f>'[1]12-SCI'!U52</f>
        <v>1</v>
      </c>
      <c r="J15" s="10">
        <f>'[1]12-SCI'!V52</f>
        <v>5</v>
      </c>
      <c r="K15" s="10">
        <f>'[1]12-SCI'!W52</f>
        <v>6</v>
      </c>
      <c r="L15" s="10">
        <f>'[1]12-SCI'!X52</f>
        <v>7</v>
      </c>
      <c r="M15" s="10">
        <f>'[1]12-SCI'!Y52</f>
        <v>5</v>
      </c>
      <c r="N15" s="10">
        <f>'[1]12-SCI'!Z52</f>
        <v>4</v>
      </c>
      <c r="O15" s="10">
        <f>'[1]12-SCI'!AA52</f>
        <v>9</v>
      </c>
      <c r="P15" s="10">
        <f>'[1]12-SCI'!AB52</f>
        <v>0</v>
      </c>
      <c r="Q15" s="10">
        <f t="shared" si="1"/>
        <v>41</v>
      </c>
      <c r="R15" s="10">
        <f t="shared" si="3"/>
        <v>159</v>
      </c>
      <c r="S15" s="11">
        <f t="shared" si="2"/>
        <v>48.475609756097562</v>
      </c>
      <c r="T15" s="9"/>
    </row>
    <row r="16" spans="1:20" ht="19.899999999999999" customHeight="1" x14ac:dyDescent="0.2">
      <c r="A16" s="4">
        <v>5</v>
      </c>
      <c r="B16" s="2" t="s">
        <v>34</v>
      </c>
      <c r="C16" s="8" t="s">
        <v>23</v>
      </c>
      <c r="D16" s="9" t="s">
        <v>35</v>
      </c>
      <c r="E16" s="10">
        <v>41</v>
      </c>
      <c r="F16" s="10">
        <f t="shared" ref="F16:F23" si="7">E16-P16</f>
        <v>37</v>
      </c>
      <c r="G16" s="11">
        <f t="shared" si="0"/>
        <v>90.243902439024396</v>
      </c>
      <c r="H16" s="10">
        <f>'[1]12-SCI'!T53</f>
        <v>3</v>
      </c>
      <c r="I16" s="10">
        <f>'[1]12-SCI'!U53</f>
        <v>1</v>
      </c>
      <c r="J16" s="10">
        <f>'[1]12-SCI'!V53</f>
        <v>3</v>
      </c>
      <c r="K16" s="10">
        <f>'[1]12-SCI'!W53</f>
        <v>3</v>
      </c>
      <c r="L16" s="10">
        <f>'[1]12-SCI'!X53</f>
        <v>3</v>
      </c>
      <c r="M16" s="10">
        <f>'[1]12-SCI'!Y53</f>
        <v>2</v>
      </c>
      <c r="N16" s="10">
        <f>'[1]12-SCI'!Z53</f>
        <v>7</v>
      </c>
      <c r="O16" s="10">
        <f>'[1]12-SCI'!AA53</f>
        <v>15</v>
      </c>
      <c r="P16" s="10">
        <f>'[1]12-SCI'!AB53</f>
        <v>4</v>
      </c>
      <c r="Q16" s="10">
        <f t="shared" si="1"/>
        <v>41</v>
      </c>
      <c r="R16" s="10">
        <f t="shared" si="3"/>
        <v>111</v>
      </c>
      <c r="S16" s="11">
        <f t="shared" si="2"/>
        <v>33.841463414634148</v>
      </c>
      <c r="T16" s="9"/>
    </row>
    <row r="17" spans="1:20" ht="19.899999999999999" customHeight="1" x14ac:dyDescent="0.2">
      <c r="A17" s="4">
        <v>6</v>
      </c>
      <c r="B17" s="2" t="s">
        <v>36</v>
      </c>
      <c r="C17" s="8" t="s">
        <v>23</v>
      </c>
      <c r="D17" s="9" t="s">
        <v>37</v>
      </c>
      <c r="E17" s="10">
        <v>27</v>
      </c>
      <c r="F17" s="10">
        <f t="shared" si="7"/>
        <v>25</v>
      </c>
      <c r="G17" s="11">
        <f t="shared" si="0"/>
        <v>92.592592592592595</v>
      </c>
      <c r="H17" s="10">
        <f>'[1]12-SCI'!T54</f>
        <v>4</v>
      </c>
      <c r="I17" s="10">
        <f>'[1]12-SCI'!U54</f>
        <v>0</v>
      </c>
      <c r="J17" s="10">
        <f>'[1]12-SCI'!V54</f>
        <v>3</v>
      </c>
      <c r="K17" s="10">
        <f>'[1]12-SCI'!W54</f>
        <v>4</v>
      </c>
      <c r="L17" s="10">
        <f>'[1]12-SCI'!X54</f>
        <v>4</v>
      </c>
      <c r="M17" s="10">
        <f>'[1]12-SCI'!Y54</f>
        <v>4</v>
      </c>
      <c r="N17" s="10">
        <f>'[1]12-SCI'!Z54</f>
        <v>3</v>
      </c>
      <c r="O17" s="10">
        <f>'[1]12-SCI'!AA54</f>
        <v>3</v>
      </c>
      <c r="P17" s="10">
        <f>'[1]12-SCI'!AB54</f>
        <v>2</v>
      </c>
      <c r="Q17" s="10">
        <f t="shared" si="1"/>
        <v>27</v>
      </c>
      <c r="R17" s="10">
        <f t="shared" si="3"/>
        <v>107</v>
      </c>
      <c r="S17" s="11">
        <f t="shared" si="2"/>
        <v>49.537037037037038</v>
      </c>
      <c r="T17" s="9"/>
    </row>
    <row r="18" spans="1:20" ht="19.899999999999999" customHeight="1" x14ac:dyDescent="0.2">
      <c r="A18" s="4">
        <v>7</v>
      </c>
      <c r="B18" s="2" t="s">
        <v>38</v>
      </c>
      <c r="C18" s="8" t="s">
        <v>23</v>
      </c>
      <c r="D18" s="9" t="s">
        <v>39</v>
      </c>
      <c r="E18" s="10">
        <v>14</v>
      </c>
      <c r="F18" s="10">
        <f t="shared" si="7"/>
        <v>14</v>
      </c>
      <c r="G18" s="11">
        <f t="shared" si="0"/>
        <v>100</v>
      </c>
      <c r="H18" s="10">
        <f>'[1]12-SCI'!T55</f>
        <v>3</v>
      </c>
      <c r="I18" s="10">
        <f>'[1]12-SCI'!U55</f>
        <v>0</v>
      </c>
      <c r="J18" s="10">
        <f>'[1]12-SCI'!V55</f>
        <v>0</v>
      </c>
      <c r="K18" s="10">
        <f>'[1]12-SCI'!W55</f>
        <v>1</v>
      </c>
      <c r="L18" s="10">
        <f>'[1]12-SCI'!X55</f>
        <v>1</v>
      </c>
      <c r="M18" s="10">
        <f>'[1]12-SCI'!Y55</f>
        <v>3</v>
      </c>
      <c r="N18" s="10">
        <f>'[1]12-SCI'!Z55</f>
        <v>5</v>
      </c>
      <c r="O18" s="10">
        <f>'[1]12-SCI'!AA55</f>
        <v>1</v>
      </c>
      <c r="P18" s="10">
        <f>'[1]12-SCI'!AB55</f>
        <v>0</v>
      </c>
      <c r="Q18" s="10">
        <f t="shared" si="1"/>
        <v>14</v>
      </c>
      <c r="R18" s="10">
        <f t="shared" si="3"/>
        <v>53</v>
      </c>
      <c r="S18" s="11">
        <f t="shared" si="2"/>
        <v>47.321428571428569</v>
      </c>
      <c r="T18" s="9"/>
    </row>
    <row r="19" spans="1:20" ht="19.899999999999999" customHeight="1" x14ac:dyDescent="0.2">
      <c r="A19" s="4">
        <v>8</v>
      </c>
      <c r="B19" s="2" t="s">
        <v>40</v>
      </c>
      <c r="C19" s="8" t="s">
        <v>25</v>
      </c>
      <c r="D19" s="9" t="s">
        <v>39</v>
      </c>
      <c r="E19" s="10">
        <v>12</v>
      </c>
      <c r="F19" s="10">
        <f t="shared" si="7"/>
        <v>12</v>
      </c>
      <c r="G19" s="11">
        <f t="shared" si="0"/>
        <v>100</v>
      </c>
      <c r="H19" s="10">
        <f>'[1]12-COM'!B62</f>
        <v>0</v>
      </c>
      <c r="I19" s="10">
        <f>'[1]12-COM'!C62</f>
        <v>0</v>
      </c>
      <c r="J19" s="10">
        <f>'[1]12-COM'!D62</f>
        <v>4</v>
      </c>
      <c r="K19" s="10">
        <f>'[1]12-COM'!E62</f>
        <v>2</v>
      </c>
      <c r="L19" s="10">
        <f>'[1]12-COM'!F62</f>
        <v>1</v>
      </c>
      <c r="M19" s="10">
        <f>'[1]12-COM'!G62</f>
        <v>2</v>
      </c>
      <c r="N19" s="10">
        <f>'[1]12-COM'!H62</f>
        <v>0</v>
      </c>
      <c r="O19" s="10">
        <f>'[1]12-COM'!I62</f>
        <v>3</v>
      </c>
      <c r="P19" s="10">
        <f>'[1]12-COM'!J62</f>
        <v>0</v>
      </c>
      <c r="Q19" s="10">
        <f t="shared" si="1"/>
        <v>12</v>
      </c>
      <c r="R19" s="10">
        <f t="shared" si="3"/>
        <v>47</v>
      </c>
      <c r="S19" s="11">
        <f t="shared" si="2"/>
        <v>48.958333333333336</v>
      </c>
      <c r="T19" s="9"/>
    </row>
    <row r="20" spans="1:20" ht="19.899999999999999" customHeight="1" x14ac:dyDescent="0.2">
      <c r="A20" s="4">
        <v>9</v>
      </c>
      <c r="B20" s="2" t="s">
        <v>41</v>
      </c>
      <c r="C20" s="18" t="s">
        <v>25</v>
      </c>
      <c r="D20" s="19" t="s">
        <v>42</v>
      </c>
      <c r="E20" s="17">
        <v>40</v>
      </c>
      <c r="F20" s="10">
        <f t="shared" si="7"/>
        <v>39</v>
      </c>
      <c r="G20" s="20">
        <f>F20/E20*100</f>
        <v>97.5</v>
      </c>
      <c r="H20" s="21">
        <f>'[1]12-COM'!B60</f>
        <v>1</v>
      </c>
      <c r="I20" s="21">
        <f>'[1]12-COM'!C60</f>
        <v>4</v>
      </c>
      <c r="J20" s="21">
        <f>'[1]12-COM'!D60</f>
        <v>6</v>
      </c>
      <c r="K20" s="21">
        <f>'[1]12-COM'!E60</f>
        <v>5</v>
      </c>
      <c r="L20" s="21">
        <f>'[1]12-COM'!F60</f>
        <v>4</v>
      </c>
      <c r="M20" s="21">
        <f>'[1]12-COM'!G60</f>
        <v>8</v>
      </c>
      <c r="N20" s="21">
        <f>'[1]12-COM'!H60</f>
        <v>7</v>
      </c>
      <c r="O20" s="21">
        <f>'[1]12-COM'!I60</f>
        <v>4</v>
      </c>
      <c r="P20" s="21">
        <f>'[1]12-COM'!J60</f>
        <v>1</v>
      </c>
      <c r="Q20" s="21">
        <f>SUM(H20:P20)</f>
        <v>40</v>
      </c>
      <c r="R20" s="21">
        <f>(H20*8+I20*7+J20*6+K20*5+L20*4+M20*3+N20*2+O20*1+P20*0)</f>
        <v>155</v>
      </c>
      <c r="S20" s="11">
        <f t="shared" si="2"/>
        <v>48.4375</v>
      </c>
      <c r="T20" s="9"/>
    </row>
    <row r="21" spans="1:20" ht="19.899999999999999" customHeight="1" x14ac:dyDescent="0.2">
      <c r="A21" s="4">
        <v>10</v>
      </c>
      <c r="B21" s="22" t="s">
        <v>43</v>
      </c>
      <c r="C21" s="23" t="s">
        <v>25</v>
      </c>
      <c r="D21" s="24" t="s">
        <v>42</v>
      </c>
      <c r="E21" s="21">
        <v>40</v>
      </c>
      <c r="F21" s="10">
        <f t="shared" si="7"/>
        <v>38</v>
      </c>
      <c r="G21" s="20">
        <f t="shared" si="0"/>
        <v>95</v>
      </c>
      <c r="H21" s="21">
        <f>'[1]12-COM'!B61</f>
        <v>1</v>
      </c>
      <c r="I21" s="21">
        <f>'[1]12-COM'!C61</f>
        <v>6</v>
      </c>
      <c r="J21" s="21">
        <f>'[1]12-COM'!D61</f>
        <v>2</v>
      </c>
      <c r="K21" s="21">
        <f>'[1]12-COM'!E61</f>
        <v>6</v>
      </c>
      <c r="L21" s="21">
        <f>'[1]12-COM'!F61</f>
        <v>5</v>
      </c>
      <c r="M21" s="21">
        <f>'[1]12-COM'!G61</f>
        <v>6</v>
      </c>
      <c r="N21" s="21">
        <f>'[1]12-COM'!H61</f>
        <v>7</v>
      </c>
      <c r="O21" s="21">
        <f>'[1]12-COM'!I61</f>
        <v>5</v>
      </c>
      <c r="P21" s="21">
        <f>'[1]12-COM'!J61</f>
        <v>2</v>
      </c>
      <c r="Q21" s="21">
        <f t="shared" si="1"/>
        <v>40</v>
      </c>
      <c r="R21" s="21">
        <f t="shared" si="3"/>
        <v>149</v>
      </c>
      <c r="S21" s="11">
        <f t="shared" si="2"/>
        <v>46.5625</v>
      </c>
      <c r="T21" s="9"/>
    </row>
    <row r="22" spans="1:20" ht="19.899999999999999" customHeight="1" x14ac:dyDescent="0.2">
      <c r="A22" s="120">
        <v>11</v>
      </c>
      <c r="B22" s="121" t="s">
        <v>44</v>
      </c>
      <c r="C22" s="8" t="s">
        <v>25</v>
      </c>
      <c r="D22" s="9" t="s">
        <v>45</v>
      </c>
      <c r="E22" s="10">
        <v>40</v>
      </c>
      <c r="F22" s="10">
        <f t="shared" si="7"/>
        <v>40</v>
      </c>
      <c r="G22" s="11">
        <f t="shared" si="0"/>
        <v>100</v>
      </c>
      <c r="H22" s="10">
        <f>'[1]12-COM'!B59</f>
        <v>3</v>
      </c>
      <c r="I22" s="10">
        <f>'[1]12-COM'!C59</f>
        <v>5</v>
      </c>
      <c r="J22" s="10">
        <f>'[1]12-COM'!D59</f>
        <v>5</v>
      </c>
      <c r="K22" s="10">
        <f>'[1]12-COM'!E59</f>
        <v>1</v>
      </c>
      <c r="L22" s="10">
        <f>'[1]12-COM'!F59</f>
        <v>10</v>
      </c>
      <c r="M22" s="10">
        <f>'[1]12-COM'!G59</f>
        <v>9</v>
      </c>
      <c r="N22" s="10">
        <f>'[1]12-COM'!H59</f>
        <v>4</v>
      </c>
      <c r="O22" s="10">
        <f>'[1]12-COM'!I59</f>
        <v>3</v>
      </c>
      <c r="P22" s="10">
        <f>'[1]12-COM'!J59</f>
        <v>0</v>
      </c>
      <c r="Q22" s="10">
        <f t="shared" si="1"/>
        <v>40</v>
      </c>
      <c r="R22" s="10">
        <f t="shared" si="3"/>
        <v>172</v>
      </c>
      <c r="S22" s="11">
        <f t="shared" si="2"/>
        <v>53.75</v>
      </c>
      <c r="T22" s="122"/>
    </row>
    <row r="23" spans="1:20" ht="19.899999999999999" customHeight="1" x14ac:dyDescent="0.2">
      <c r="A23" s="120"/>
      <c r="B23" s="121"/>
      <c r="C23" s="8" t="s">
        <v>26</v>
      </c>
      <c r="D23" s="9" t="s">
        <v>45</v>
      </c>
      <c r="E23" s="10">
        <v>47</v>
      </c>
      <c r="F23" s="10">
        <f t="shared" si="7"/>
        <v>45</v>
      </c>
      <c r="G23" s="11">
        <f t="shared" si="0"/>
        <v>95.744680851063833</v>
      </c>
      <c r="H23" s="10">
        <f>'[1]12-HUM'!C69</f>
        <v>1</v>
      </c>
      <c r="I23" s="10">
        <f>'[1]12-HUM'!D69</f>
        <v>0</v>
      </c>
      <c r="J23" s="10">
        <f>'[1]12-HUM'!E69</f>
        <v>3</v>
      </c>
      <c r="K23" s="10">
        <f>'[1]12-HUM'!F69</f>
        <v>6</v>
      </c>
      <c r="L23" s="10">
        <f>'[1]12-HUM'!G69</f>
        <v>5</v>
      </c>
      <c r="M23" s="10">
        <f>'[1]12-HUM'!H69</f>
        <v>9</v>
      </c>
      <c r="N23" s="10">
        <f>'[1]12-HUM'!I69</f>
        <v>11</v>
      </c>
      <c r="O23" s="10">
        <f>'[1]12-HUM'!J69</f>
        <v>10</v>
      </c>
      <c r="P23" s="10">
        <f>'[1]12-HUM'!K69</f>
        <v>2</v>
      </c>
      <c r="Q23" s="10">
        <f t="shared" si="1"/>
        <v>47</v>
      </c>
      <c r="R23" s="10">
        <f t="shared" si="3"/>
        <v>135</v>
      </c>
      <c r="S23" s="11">
        <f t="shared" si="2"/>
        <v>35.904255319148938</v>
      </c>
      <c r="T23" s="122"/>
    </row>
    <row r="24" spans="1:20" ht="19.899999999999999" customHeight="1" x14ac:dyDescent="0.2">
      <c r="A24" s="120"/>
      <c r="B24" s="121"/>
      <c r="C24" s="123" t="s">
        <v>46</v>
      </c>
      <c r="D24" s="123"/>
      <c r="E24" s="12">
        <f>SUM(E22:E23)</f>
        <v>87</v>
      </c>
      <c r="F24" s="12">
        <f>SUM(F22:F23)</f>
        <v>85</v>
      </c>
      <c r="G24" s="13">
        <f t="shared" si="0"/>
        <v>97.701149425287355</v>
      </c>
      <c r="H24" s="12">
        <f t="shared" ref="H24:P24" si="8">SUM(H22:H23)</f>
        <v>4</v>
      </c>
      <c r="I24" s="12">
        <f t="shared" si="8"/>
        <v>5</v>
      </c>
      <c r="J24" s="12">
        <f t="shared" si="8"/>
        <v>8</v>
      </c>
      <c r="K24" s="12">
        <f t="shared" si="8"/>
        <v>7</v>
      </c>
      <c r="L24" s="12">
        <f t="shared" si="8"/>
        <v>15</v>
      </c>
      <c r="M24" s="12">
        <f t="shared" si="8"/>
        <v>18</v>
      </c>
      <c r="N24" s="12">
        <f t="shared" si="8"/>
        <v>15</v>
      </c>
      <c r="O24" s="12">
        <f t="shared" si="8"/>
        <v>13</v>
      </c>
      <c r="P24" s="12">
        <f t="shared" si="8"/>
        <v>2</v>
      </c>
      <c r="Q24" s="12">
        <f t="shared" si="1"/>
        <v>87</v>
      </c>
      <c r="R24" s="12">
        <f t="shared" si="3"/>
        <v>307</v>
      </c>
      <c r="S24" s="14">
        <f t="shared" si="2"/>
        <v>44.109195402298852</v>
      </c>
      <c r="T24" s="122"/>
    </row>
    <row r="25" spans="1:20" ht="19.899999999999999" customHeight="1" x14ac:dyDescent="0.2">
      <c r="A25" s="4">
        <v>12</v>
      </c>
      <c r="B25" s="22" t="s">
        <v>47</v>
      </c>
      <c r="C25" s="8" t="s">
        <v>26</v>
      </c>
      <c r="D25" s="9" t="s">
        <v>48</v>
      </c>
      <c r="E25" s="10">
        <v>47</v>
      </c>
      <c r="F25" s="10">
        <f>E25-P25</f>
        <v>47</v>
      </c>
      <c r="G25" s="11">
        <f t="shared" si="0"/>
        <v>100</v>
      </c>
      <c r="H25" s="10">
        <f>'[1]12-HUM'!C67</f>
        <v>2</v>
      </c>
      <c r="I25" s="10">
        <f>'[1]12-HUM'!D67</f>
        <v>4</v>
      </c>
      <c r="J25" s="10">
        <f>'[1]12-HUM'!E67</f>
        <v>12</v>
      </c>
      <c r="K25" s="10">
        <f>'[1]12-HUM'!F67</f>
        <v>10</v>
      </c>
      <c r="L25" s="10">
        <f>'[1]12-HUM'!G67</f>
        <v>5</v>
      </c>
      <c r="M25" s="10">
        <f>'[1]12-HUM'!H67</f>
        <v>8</v>
      </c>
      <c r="N25" s="10">
        <f>'[1]12-HUM'!I67</f>
        <v>6</v>
      </c>
      <c r="O25" s="10">
        <f>'[1]12-HUM'!J67</f>
        <v>0</v>
      </c>
      <c r="P25" s="10">
        <f>'[1]12-HUM'!K67</f>
        <v>0</v>
      </c>
      <c r="Q25" s="10">
        <f t="shared" si="1"/>
        <v>47</v>
      </c>
      <c r="R25" s="10">
        <f t="shared" si="3"/>
        <v>222</v>
      </c>
      <c r="S25" s="11">
        <f t="shared" si="2"/>
        <v>59.042553191489361</v>
      </c>
      <c r="T25" s="9"/>
    </row>
    <row r="26" spans="1:20" ht="19.899999999999999" customHeight="1" x14ac:dyDescent="0.2">
      <c r="A26" s="4">
        <v>13</v>
      </c>
      <c r="B26" s="22" t="s">
        <v>49</v>
      </c>
      <c r="C26" s="8" t="s">
        <v>26</v>
      </c>
      <c r="D26" s="9" t="s">
        <v>50</v>
      </c>
      <c r="E26" s="10">
        <v>47</v>
      </c>
      <c r="F26" s="10">
        <f>E26-P26</f>
        <v>47</v>
      </c>
      <c r="G26" s="11">
        <f t="shared" si="0"/>
        <v>100</v>
      </c>
      <c r="H26" s="10">
        <f>'[1]12-HUM'!C68</f>
        <v>1</v>
      </c>
      <c r="I26" s="10">
        <f>'[1]12-HUM'!D68</f>
        <v>3</v>
      </c>
      <c r="J26" s="10">
        <f>'[1]12-HUM'!E68</f>
        <v>6</v>
      </c>
      <c r="K26" s="10">
        <f>'[1]12-HUM'!F68</f>
        <v>8</v>
      </c>
      <c r="L26" s="10">
        <f>'[1]12-HUM'!G68</f>
        <v>7</v>
      </c>
      <c r="M26" s="10">
        <f>'[1]12-HUM'!H68</f>
        <v>6</v>
      </c>
      <c r="N26" s="10">
        <f>'[1]12-HUM'!I68</f>
        <v>11</v>
      </c>
      <c r="O26" s="10">
        <f>'[1]12-HUM'!J68</f>
        <v>5</v>
      </c>
      <c r="P26" s="10">
        <f>'[1]12-HUM'!K68</f>
        <v>0</v>
      </c>
      <c r="Q26" s="10">
        <f>SUM(H26:P26)</f>
        <v>47</v>
      </c>
      <c r="R26" s="10">
        <f>(H26*8+I26*7+J26*6+K26*5+L26*4+M26*3+N26*2+O26*1+P26*0)</f>
        <v>178</v>
      </c>
      <c r="S26" s="11">
        <f t="shared" si="2"/>
        <v>47.340425531914896</v>
      </c>
      <c r="T26" s="9"/>
    </row>
    <row r="27" spans="1:20" ht="19.899999999999999" customHeight="1" x14ac:dyDescent="0.2">
      <c r="A27" s="120">
        <v>14</v>
      </c>
      <c r="B27" s="121" t="s">
        <v>51</v>
      </c>
      <c r="C27" s="8" t="s">
        <v>23</v>
      </c>
      <c r="D27" s="9" t="s">
        <v>52</v>
      </c>
      <c r="E27" s="10">
        <v>41</v>
      </c>
      <c r="F27" s="10">
        <f>E27-P27</f>
        <v>41</v>
      </c>
      <c r="G27" s="11">
        <f t="shared" si="0"/>
        <v>100</v>
      </c>
      <c r="H27" s="10">
        <f>'[1]12-SCI'!T56</f>
        <v>5</v>
      </c>
      <c r="I27" s="10">
        <f>'[1]12-SCI'!U56</f>
        <v>2</v>
      </c>
      <c r="J27" s="10">
        <f>'[1]12-SCI'!V56</f>
        <v>8</v>
      </c>
      <c r="K27" s="10">
        <f>'[1]12-SCI'!W56</f>
        <v>8</v>
      </c>
      <c r="L27" s="10">
        <f>'[1]12-SCI'!X56</f>
        <v>7</v>
      </c>
      <c r="M27" s="10">
        <f>'[1]12-SCI'!Y56</f>
        <v>6</v>
      </c>
      <c r="N27" s="10">
        <f>'[1]12-SCI'!Z56</f>
        <v>5</v>
      </c>
      <c r="O27" s="10">
        <f>'[1]12-SCI'!AA56</f>
        <v>0</v>
      </c>
      <c r="P27" s="10">
        <f>'[1]12-SCI'!AB56</f>
        <v>0</v>
      </c>
      <c r="Q27" s="10">
        <f>SUM(H27:P27)</f>
        <v>41</v>
      </c>
      <c r="R27" s="10">
        <f>(H27*8+I27*7+J27*6+K27*5+L27*4+M27*3+N27*2+O27*1+P27*0)</f>
        <v>198</v>
      </c>
      <c r="S27" s="11">
        <f t="shared" si="2"/>
        <v>60.365853658536587</v>
      </c>
      <c r="T27" s="122"/>
    </row>
    <row r="28" spans="1:20" ht="19.899999999999999" customHeight="1" x14ac:dyDescent="0.2">
      <c r="A28" s="120"/>
      <c r="B28" s="121"/>
      <c r="C28" s="8" t="s">
        <v>25</v>
      </c>
      <c r="D28" s="9" t="s">
        <v>52</v>
      </c>
      <c r="E28" s="10">
        <v>39</v>
      </c>
      <c r="F28" s="10">
        <f>E28-P28</f>
        <v>39</v>
      </c>
      <c r="G28" s="11">
        <f t="shared" si="0"/>
        <v>100</v>
      </c>
      <c r="H28" s="10">
        <f>'[1]12-COM'!B63</f>
        <v>3</v>
      </c>
      <c r="I28" s="10">
        <f>'[1]12-COM'!C63</f>
        <v>3</v>
      </c>
      <c r="J28" s="10">
        <f>'[1]12-COM'!D63</f>
        <v>7</v>
      </c>
      <c r="K28" s="10">
        <f>'[1]12-COM'!E63</f>
        <v>7</v>
      </c>
      <c r="L28" s="10">
        <f>'[1]12-COM'!F63</f>
        <v>5</v>
      </c>
      <c r="M28" s="10">
        <f>'[1]12-COM'!G63</f>
        <v>5</v>
      </c>
      <c r="N28" s="10">
        <f>'[1]12-COM'!H63</f>
        <v>7</v>
      </c>
      <c r="O28" s="10">
        <f>'[1]12-COM'!I63</f>
        <v>2</v>
      </c>
      <c r="P28" s="10">
        <f>'[1]12-COM'!J63</f>
        <v>0</v>
      </c>
      <c r="Q28" s="10">
        <f>SUM(H28:P28)</f>
        <v>39</v>
      </c>
      <c r="R28" s="10">
        <f>(H28*8+I28*7+J28*6+K28*5+L28*4+M28*3+N28*2+O28*1+P28*0)</f>
        <v>173</v>
      </c>
      <c r="S28" s="11">
        <f t="shared" si="2"/>
        <v>55.448717948717949</v>
      </c>
      <c r="T28" s="122"/>
    </row>
    <row r="29" spans="1:20" ht="19.899999999999999" customHeight="1" x14ac:dyDescent="0.2">
      <c r="A29" s="120"/>
      <c r="B29" s="121"/>
      <c r="C29" s="8" t="s">
        <v>26</v>
      </c>
      <c r="D29" s="9" t="s">
        <v>52</v>
      </c>
      <c r="E29" s="10">
        <v>47</v>
      </c>
      <c r="F29" s="10">
        <f>E29-P29</f>
        <v>47</v>
      </c>
      <c r="G29" s="11">
        <f t="shared" si="0"/>
        <v>100</v>
      </c>
      <c r="H29" s="10">
        <f>'[1]12-HUM'!C70</f>
        <v>1</v>
      </c>
      <c r="I29" s="10">
        <f>'[1]12-HUM'!D70</f>
        <v>3</v>
      </c>
      <c r="J29" s="10">
        <f>'[1]12-HUM'!E70</f>
        <v>6</v>
      </c>
      <c r="K29" s="10">
        <f>'[1]12-HUM'!F70</f>
        <v>7</v>
      </c>
      <c r="L29" s="10">
        <f>'[1]12-HUM'!G70</f>
        <v>7</v>
      </c>
      <c r="M29" s="10">
        <f>'[1]12-HUM'!H70</f>
        <v>4</v>
      </c>
      <c r="N29" s="10">
        <f>'[1]12-HUM'!I70</f>
        <v>9</v>
      </c>
      <c r="O29" s="10">
        <f>'[1]12-HUM'!J70</f>
        <v>10</v>
      </c>
      <c r="P29" s="10">
        <f>'[1]12-HUM'!K70</f>
        <v>0</v>
      </c>
      <c r="Q29" s="10">
        <f>SUM(H29:P29)</f>
        <v>47</v>
      </c>
      <c r="R29" s="10">
        <f>(H29*8+I29*7+J29*6+K29*5+L29*4+M29*3+N29*2+O29*1+P29*0)</f>
        <v>168</v>
      </c>
      <c r="S29" s="11">
        <f t="shared" si="2"/>
        <v>44.680851063829785</v>
      </c>
      <c r="T29" s="122"/>
    </row>
    <row r="30" spans="1:20" ht="19.899999999999999" customHeight="1" x14ac:dyDescent="0.2">
      <c r="A30" s="120"/>
      <c r="B30" s="121"/>
      <c r="C30" s="123" t="s">
        <v>27</v>
      </c>
      <c r="D30" s="123"/>
      <c r="E30" s="12">
        <f>E27+E28+E29</f>
        <v>127</v>
      </c>
      <c r="F30" s="12">
        <f>F27+F28+F29</f>
        <v>127</v>
      </c>
      <c r="G30" s="13">
        <f>F30/E30*100</f>
        <v>100</v>
      </c>
      <c r="H30" s="12">
        <f t="shared" ref="H30:P30" si="9">H27+H28+H29</f>
        <v>9</v>
      </c>
      <c r="I30" s="12">
        <f t="shared" si="9"/>
        <v>8</v>
      </c>
      <c r="J30" s="25">
        <f t="shared" si="9"/>
        <v>21</v>
      </c>
      <c r="K30" s="12">
        <f t="shared" si="9"/>
        <v>22</v>
      </c>
      <c r="L30" s="12">
        <f t="shared" si="9"/>
        <v>19</v>
      </c>
      <c r="M30" s="12">
        <f t="shared" si="9"/>
        <v>15</v>
      </c>
      <c r="N30" s="12">
        <f t="shared" si="9"/>
        <v>21</v>
      </c>
      <c r="O30" s="12">
        <f t="shared" si="9"/>
        <v>12</v>
      </c>
      <c r="P30" s="12">
        <f t="shared" si="9"/>
        <v>0</v>
      </c>
      <c r="Q30" s="12">
        <f>SUM(H30:P30)</f>
        <v>127</v>
      </c>
      <c r="R30" s="12">
        <f>(H30*8+I30*7+J30*6+K30*5+L30*4+M30*3+N30*2+O30*1+P30*0)</f>
        <v>539</v>
      </c>
      <c r="S30" s="14">
        <f t="shared" si="2"/>
        <v>53.051181102362207</v>
      </c>
      <c r="T30" s="122"/>
    </row>
    <row r="31" spans="1:20" ht="19.899999999999999" customHeight="1" x14ac:dyDescent="0.2">
      <c r="A31" s="118" t="s">
        <v>53</v>
      </c>
      <c r="B31" s="118"/>
      <c r="C31" s="118"/>
      <c r="D31" s="118"/>
      <c r="E31" s="26">
        <v>128</v>
      </c>
      <c r="F31" s="26">
        <v>126</v>
      </c>
      <c r="G31" s="27">
        <f>F31/E31*100</f>
        <v>98.4375</v>
      </c>
      <c r="H31" s="26">
        <f t="shared" ref="H31:R31" si="10">H7+H11+H14+H15+H16+H17+H18+H19+H20+H21+H22+H23+H25+H26</f>
        <v>32</v>
      </c>
      <c r="I31" s="26">
        <f t="shared" si="10"/>
        <v>43</v>
      </c>
      <c r="J31" s="26">
        <f t="shared" si="10"/>
        <v>73</v>
      </c>
      <c r="K31" s="26">
        <f t="shared" si="10"/>
        <v>84</v>
      </c>
      <c r="L31" s="26">
        <f t="shared" si="10"/>
        <v>91</v>
      </c>
      <c r="M31" s="26">
        <f t="shared" si="10"/>
        <v>102</v>
      </c>
      <c r="N31" s="26">
        <f t="shared" si="10"/>
        <v>106</v>
      </c>
      <c r="O31" s="26">
        <f t="shared" si="10"/>
        <v>94</v>
      </c>
      <c r="P31" s="26">
        <f t="shared" si="10"/>
        <v>15</v>
      </c>
      <c r="Q31" s="26">
        <f t="shared" si="10"/>
        <v>640</v>
      </c>
      <c r="R31" s="26">
        <f t="shared" si="10"/>
        <v>2391</v>
      </c>
      <c r="S31" s="28">
        <f t="shared" si="2"/>
        <v>46.69921875</v>
      </c>
      <c r="T31" s="29"/>
    </row>
    <row r="32" spans="1:20" ht="19.899999999999999" customHeight="1" x14ac:dyDescent="0.2">
      <c r="A32" s="119" t="s">
        <v>54</v>
      </c>
      <c r="B32" s="119"/>
      <c r="C32" s="119"/>
      <c r="D32" s="119"/>
      <c r="E32" s="30">
        <v>128</v>
      </c>
      <c r="F32" s="30">
        <v>126</v>
      </c>
      <c r="G32" s="27">
        <f>F32/E32*100</f>
        <v>98.4375</v>
      </c>
      <c r="H32" s="30">
        <f>H31+H30</f>
        <v>41</v>
      </c>
      <c r="I32" s="30">
        <f t="shared" ref="I32:R32" si="11">I31+I30</f>
        <v>51</v>
      </c>
      <c r="J32" s="30">
        <f t="shared" si="11"/>
        <v>94</v>
      </c>
      <c r="K32" s="30">
        <f t="shared" si="11"/>
        <v>106</v>
      </c>
      <c r="L32" s="30">
        <f t="shared" si="11"/>
        <v>110</v>
      </c>
      <c r="M32" s="30">
        <f t="shared" si="11"/>
        <v>117</v>
      </c>
      <c r="N32" s="30">
        <f t="shared" si="11"/>
        <v>127</v>
      </c>
      <c r="O32" s="30">
        <f t="shared" si="11"/>
        <v>106</v>
      </c>
      <c r="P32" s="30">
        <f t="shared" si="11"/>
        <v>15</v>
      </c>
      <c r="Q32" s="30">
        <f t="shared" si="11"/>
        <v>767</v>
      </c>
      <c r="R32" s="30">
        <f t="shared" si="11"/>
        <v>2930</v>
      </c>
      <c r="S32" s="28">
        <f t="shared" si="2"/>
        <v>47.750977835723596</v>
      </c>
    </row>
    <row r="33" spans="4:19" x14ac:dyDescent="0.2">
      <c r="F33" t="s">
        <v>55</v>
      </c>
    </row>
    <row r="34" spans="4:19" ht="27.75" x14ac:dyDescent="0.2">
      <c r="D34" s="4" t="s">
        <v>56</v>
      </c>
      <c r="E34" s="3" t="s">
        <v>6</v>
      </c>
      <c r="F34" s="3" t="s">
        <v>7</v>
      </c>
      <c r="G34" s="3" t="s">
        <v>8</v>
      </c>
      <c r="H34" s="4" t="s">
        <v>57</v>
      </c>
      <c r="I34" s="31"/>
      <c r="J34" s="31"/>
      <c r="K34" s="31"/>
      <c r="L34" s="31"/>
      <c r="M34" s="31"/>
      <c r="N34" s="31"/>
      <c r="O34" s="31"/>
      <c r="P34" s="31"/>
      <c r="Q34" s="32"/>
      <c r="R34" s="33"/>
      <c r="S34" s="33"/>
    </row>
    <row r="35" spans="4:19" ht="18" customHeight="1" x14ac:dyDescent="0.3">
      <c r="D35" s="9" t="s">
        <v>58</v>
      </c>
      <c r="E35" s="34">
        <v>41</v>
      </c>
      <c r="F35" s="34">
        <v>39</v>
      </c>
      <c r="G35" s="34">
        <f>F35/E35*100</f>
        <v>95.121951219512198</v>
      </c>
      <c r="H35" s="35">
        <f>'[1]12-SCI'!AE57</f>
        <v>48.536585365853661</v>
      </c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36"/>
    </row>
    <row r="36" spans="4:19" ht="18" customHeight="1" x14ac:dyDescent="0.3">
      <c r="D36" s="9" t="s">
        <v>25</v>
      </c>
      <c r="E36" s="34">
        <v>40</v>
      </c>
      <c r="F36" s="34">
        <v>40</v>
      </c>
      <c r="G36" s="34">
        <f>F36/E36*100</f>
        <v>100</v>
      </c>
      <c r="H36" s="35">
        <f>'[1]12-COM'!M64</f>
        <v>47.8125</v>
      </c>
      <c r="I36" s="37"/>
      <c r="J36" s="37"/>
      <c r="K36" s="37"/>
      <c r="L36" s="37"/>
      <c r="M36" s="37"/>
      <c r="N36" s="37"/>
      <c r="O36" s="37"/>
      <c r="P36" s="37"/>
      <c r="Q36" s="29"/>
      <c r="R36" s="29"/>
      <c r="S36" s="36"/>
    </row>
    <row r="37" spans="4:19" ht="18" customHeight="1" x14ac:dyDescent="0.3">
      <c r="D37" s="9" t="s">
        <v>26</v>
      </c>
      <c r="E37" s="34">
        <v>47</v>
      </c>
      <c r="F37" s="34">
        <v>47</v>
      </c>
      <c r="G37" s="34">
        <f>F37/E37*100</f>
        <v>100</v>
      </c>
      <c r="H37" s="35">
        <f>'[1]12-HUM'!N71</f>
        <v>44.148936170212764</v>
      </c>
    </row>
    <row r="38" spans="4:19" ht="18" customHeight="1" x14ac:dyDescent="0.3">
      <c r="D38" s="9" t="s">
        <v>46</v>
      </c>
      <c r="E38" s="34">
        <f>SUM(E35:E37)</f>
        <v>128</v>
      </c>
      <c r="F38" s="34">
        <f>SUM(F35:F37)</f>
        <v>126</v>
      </c>
      <c r="G38" s="35">
        <f>F38/E38*100</f>
        <v>98.4375</v>
      </c>
      <c r="H38" s="35">
        <f>(H35+H36+H37)/3</f>
        <v>46.832673845355465</v>
      </c>
    </row>
  </sheetData>
  <mergeCells count="24">
    <mergeCell ref="A1:S1"/>
    <mergeCell ref="A2:S2"/>
    <mergeCell ref="A4:A7"/>
    <mergeCell ref="B4:B7"/>
    <mergeCell ref="T4:T7"/>
    <mergeCell ref="C7:D7"/>
    <mergeCell ref="A8:A11"/>
    <mergeCell ref="B8:B11"/>
    <mergeCell ref="T8:T11"/>
    <mergeCell ref="C11:D11"/>
    <mergeCell ref="A12:A14"/>
    <mergeCell ref="B12:B14"/>
    <mergeCell ref="T12:T14"/>
    <mergeCell ref="C14:D14"/>
    <mergeCell ref="A31:D31"/>
    <mergeCell ref="A32:D32"/>
    <mergeCell ref="A22:A24"/>
    <mergeCell ref="B22:B24"/>
    <mergeCell ref="T22:T24"/>
    <mergeCell ref="C24:D24"/>
    <mergeCell ref="A27:A30"/>
    <mergeCell ref="B27:B30"/>
    <mergeCell ref="T27:T30"/>
    <mergeCell ref="C30:D30"/>
  </mergeCells>
  <pageMargins left="0.36" right="0.39" top="0.74803149606299213" bottom="0.74803149606299213" header="0.31496062992125984" footer="0.31496062992125984"/>
  <pageSetup scale="6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zoomScaleNormal="100" workbookViewId="0">
      <selection activeCell="L6" sqref="L6"/>
    </sheetView>
  </sheetViews>
  <sheetFormatPr defaultRowHeight="15" x14ac:dyDescent="0.2"/>
  <cols>
    <col min="1" max="1" width="5.91796875" customWidth="1"/>
    <col min="2" max="2" width="11.703125" customWidth="1"/>
    <col min="4" max="4" width="20.58203125" customWidth="1"/>
    <col min="8" max="8" width="8.33984375" customWidth="1"/>
    <col min="9" max="9" width="7.3984375" customWidth="1"/>
    <col min="10" max="10" width="7.12890625" customWidth="1"/>
    <col min="11" max="11" width="7.26171875" customWidth="1"/>
    <col min="12" max="12" width="6.72265625" customWidth="1"/>
    <col min="13" max="13" width="6.859375" customWidth="1"/>
    <col min="14" max="14" width="8.203125" customWidth="1"/>
  </cols>
  <sheetData>
    <row r="1" spans="1:14" x14ac:dyDescent="0.2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x14ac:dyDescent="0.2">
      <c r="A2" s="136" t="s">
        <v>59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1:14" ht="27.75" x14ac:dyDescent="0.2">
      <c r="A3" s="1" t="s">
        <v>2</v>
      </c>
      <c r="B3" s="1" t="s">
        <v>3</v>
      </c>
      <c r="C3" s="1" t="s">
        <v>4</v>
      </c>
      <c r="D3" s="1" t="s">
        <v>5</v>
      </c>
      <c r="E3" s="3" t="s">
        <v>6</v>
      </c>
      <c r="F3" s="3" t="s">
        <v>7</v>
      </c>
      <c r="G3" s="3" t="s">
        <v>8</v>
      </c>
      <c r="H3" s="4" t="s">
        <v>60</v>
      </c>
      <c r="I3" s="4" t="s">
        <v>61</v>
      </c>
      <c r="J3" s="4" t="s">
        <v>62</v>
      </c>
      <c r="K3" s="4" t="s">
        <v>63</v>
      </c>
      <c r="L3" s="4" t="s">
        <v>64</v>
      </c>
      <c r="M3" s="5" t="s">
        <v>65</v>
      </c>
      <c r="N3" s="5" t="s">
        <v>18</v>
      </c>
    </row>
    <row r="4" spans="1:14" x14ac:dyDescent="0.2">
      <c r="A4" s="120">
        <v>1</v>
      </c>
      <c r="B4" s="120" t="s">
        <v>22</v>
      </c>
      <c r="C4" s="8" t="s">
        <v>23</v>
      </c>
      <c r="D4" s="9" t="s">
        <v>24</v>
      </c>
      <c r="E4" s="10">
        <v>41</v>
      </c>
      <c r="F4" s="10">
        <v>41</v>
      </c>
      <c r="G4" s="39">
        <f t="shared" ref="G4:G29" si="0">F4/E4*100</f>
        <v>100</v>
      </c>
      <c r="H4" s="39">
        <f>'[1]12-SCI'!AI49</f>
        <v>0</v>
      </c>
      <c r="I4" s="39">
        <f>'[1]12-SCI'!AJ49</f>
        <v>0</v>
      </c>
      <c r="J4" s="39">
        <f>'[1]12-SCI'!AK49</f>
        <v>1</v>
      </c>
      <c r="K4" s="39">
        <f>'[1]12-SCI'!AL49</f>
        <v>6</v>
      </c>
      <c r="L4" s="39">
        <f>'[1]12-SCI'!AM49</f>
        <v>28</v>
      </c>
      <c r="M4" s="39">
        <f>'[1]12-SCI'!AN49</f>
        <v>6</v>
      </c>
      <c r="N4" s="39">
        <f t="shared" ref="N4:N29" si="1">SUM(H4:M4)</f>
        <v>41</v>
      </c>
    </row>
    <row r="5" spans="1:14" x14ac:dyDescent="0.2">
      <c r="A5" s="120"/>
      <c r="B5" s="120"/>
      <c r="C5" s="8" t="s">
        <v>25</v>
      </c>
      <c r="D5" s="9" t="s">
        <v>24</v>
      </c>
      <c r="E5" s="10">
        <v>40</v>
      </c>
      <c r="F5" s="10">
        <v>40</v>
      </c>
      <c r="G5" s="39">
        <f t="shared" si="0"/>
        <v>100</v>
      </c>
      <c r="H5" s="39">
        <f>'[1]12-COM'!P56</f>
        <v>0</v>
      </c>
      <c r="I5" s="39">
        <f>'[1]12-COM'!Q56</f>
        <v>0</v>
      </c>
      <c r="J5" s="39">
        <f>'[1]12-COM'!R56</f>
        <v>2</v>
      </c>
      <c r="K5" s="39">
        <f>'[1]12-COM'!S56</f>
        <v>14</v>
      </c>
      <c r="L5" s="39">
        <f>'[1]12-COM'!T56</f>
        <v>24</v>
      </c>
      <c r="M5" s="39">
        <f>'[1]12-COM'!U56</f>
        <v>0</v>
      </c>
      <c r="N5" s="39">
        <f t="shared" si="1"/>
        <v>40</v>
      </c>
    </row>
    <row r="6" spans="1:14" x14ac:dyDescent="0.2">
      <c r="A6" s="120"/>
      <c r="B6" s="120"/>
      <c r="C6" s="8" t="s">
        <v>26</v>
      </c>
      <c r="D6" s="9" t="s">
        <v>24</v>
      </c>
      <c r="E6" s="10">
        <v>47</v>
      </c>
      <c r="F6" s="10">
        <v>47</v>
      </c>
      <c r="G6" s="39">
        <f t="shared" si="0"/>
        <v>100</v>
      </c>
      <c r="H6" s="39">
        <f>'[1]12-HUM'!Q65</f>
        <v>0</v>
      </c>
      <c r="I6" s="39">
        <f>'[1]12-HUM'!R65</f>
        <v>0</v>
      </c>
      <c r="J6" s="39">
        <f>'[1]12-HUM'!S65</f>
        <v>9</v>
      </c>
      <c r="K6" s="39">
        <f>'[1]12-HUM'!T65</f>
        <v>19</v>
      </c>
      <c r="L6" s="39">
        <f>'[1]12-HUM'!U65</f>
        <v>18</v>
      </c>
      <c r="M6" s="39">
        <f>'[1]12-HUM'!V65</f>
        <v>1</v>
      </c>
      <c r="N6" s="39">
        <f t="shared" si="1"/>
        <v>47</v>
      </c>
    </row>
    <row r="7" spans="1:14" x14ac:dyDescent="0.2">
      <c r="A7" s="120"/>
      <c r="B7" s="120"/>
      <c r="C7" s="123" t="s">
        <v>27</v>
      </c>
      <c r="D7" s="123"/>
      <c r="E7" s="40">
        <f>E4+E5+E6</f>
        <v>128</v>
      </c>
      <c r="F7" s="40">
        <f>F4+F5+F6</f>
        <v>128</v>
      </c>
      <c r="G7" s="40">
        <f t="shared" si="0"/>
        <v>100</v>
      </c>
      <c r="H7" s="40">
        <f t="shared" ref="H7:M7" si="2">H4+H5+H6</f>
        <v>0</v>
      </c>
      <c r="I7" s="40">
        <f t="shared" si="2"/>
        <v>0</v>
      </c>
      <c r="J7" s="40">
        <f t="shared" si="2"/>
        <v>12</v>
      </c>
      <c r="K7" s="40">
        <f t="shared" si="2"/>
        <v>39</v>
      </c>
      <c r="L7" s="40">
        <f t="shared" si="2"/>
        <v>70</v>
      </c>
      <c r="M7" s="40">
        <f t="shared" si="2"/>
        <v>7</v>
      </c>
      <c r="N7" s="40">
        <f t="shared" si="1"/>
        <v>128</v>
      </c>
    </row>
    <row r="8" spans="1:14" x14ac:dyDescent="0.2">
      <c r="A8" s="120">
        <v>2</v>
      </c>
      <c r="B8" s="120" t="s">
        <v>28</v>
      </c>
      <c r="C8" s="8" t="s">
        <v>23</v>
      </c>
      <c r="D8" s="9" t="s">
        <v>29</v>
      </c>
      <c r="E8" s="39">
        <v>15</v>
      </c>
      <c r="F8" s="39">
        <v>15</v>
      </c>
      <c r="G8" s="39">
        <f t="shared" si="0"/>
        <v>100</v>
      </c>
      <c r="H8" s="39">
        <f>'[1]12-SCI'!AI50</f>
        <v>0</v>
      </c>
      <c r="I8" s="39">
        <f>'[1]12-SCI'!AJ50</f>
        <v>0</v>
      </c>
      <c r="J8" s="39">
        <f>'[1]12-SCI'!AK50</f>
        <v>3</v>
      </c>
      <c r="K8" s="39">
        <f>'[1]12-SCI'!AL50</f>
        <v>5</v>
      </c>
      <c r="L8" s="39">
        <f>'[1]12-SCI'!AM50</f>
        <v>6</v>
      </c>
      <c r="M8" s="39">
        <f>'[1]12-SCI'!AN50</f>
        <v>1</v>
      </c>
      <c r="N8" s="39">
        <f t="shared" si="1"/>
        <v>15</v>
      </c>
    </row>
    <row r="9" spans="1:14" x14ac:dyDescent="0.2">
      <c r="A9" s="120"/>
      <c r="B9" s="120"/>
      <c r="C9" s="8" t="s">
        <v>25</v>
      </c>
      <c r="D9" s="9" t="s">
        <v>29</v>
      </c>
      <c r="E9" s="39">
        <v>17</v>
      </c>
      <c r="F9" s="39">
        <v>17</v>
      </c>
      <c r="G9" s="39">
        <f t="shared" si="0"/>
        <v>100</v>
      </c>
      <c r="H9" s="39">
        <f>'[1]12-COM'!P57</f>
        <v>0</v>
      </c>
      <c r="I9" s="39">
        <f>'[1]12-COM'!Q57</f>
        <v>1</v>
      </c>
      <c r="J9" s="39">
        <f>'[1]12-COM'!R57</f>
        <v>4</v>
      </c>
      <c r="K9" s="39">
        <f>'[1]12-COM'!S57</f>
        <v>7</v>
      </c>
      <c r="L9" s="39">
        <f>'[1]12-COM'!T57</f>
        <v>4</v>
      </c>
      <c r="M9" s="39">
        <f>'[1]12-COM'!U57</f>
        <v>1</v>
      </c>
      <c r="N9" s="39">
        <f t="shared" si="1"/>
        <v>17</v>
      </c>
    </row>
    <row r="10" spans="1:14" x14ac:dyDescent="0.2">
      <c r="A10" s="120"/>
      <c r="B10" s="120"/>
      <c r="C10" s="8" t="s">
        <v>26</v>
      </c>
      <c r="D10" s="9" t="s">
        <v>29</v>
      </c>
      <c r="E10" s="39">
        <v>47</v>
      </c>
      <c r="F10" s="39">
        <v>46</v>
      </c>
      <c r="G10" s="41">
        <f t="shared" si="0"/>
        <v>97.872340425531917</v>
      </c>
      <c r="H10" s="39">
        <f>'[1]12-HUM'!Q66</f>
        <v>1</v>
      </c>
      <c r="I10" s="39" t="str">
        <f>'[1]12-HUM'!R66</f>
        <v>0</v>
      </c>
      <c r="J10" s="39">
        <f>'[1]12-HUM'!S66</f>
        <v>11</v>
      </c>
      <c r="K10" s="39">
        <f>'[1]12-HUM'!T66</f>
        <v>21</v>
      </c>
      <c r="L10" s="39">
        <f>'[1]12-HUM'!U66</f>
        <v>14</v>
      </c>
      <c r="M10" s="39">
        <f>'[1]12-HUM'!V66</f>
        <v>0</v>
      </c>
      <c r="N10" s="39">
        <f t="shared" si="1"/>
        <v>47</v>
      </c>
    </row>
    <row r="11" spans="1:14" x14ac:dyDescent="0.2">
      <c r="A11" s="120"/>
      <c r="B11" s="120"/>
      <c r="C11" s="123" t="s">
        <v>27</v>
      </c>
      <c r="D11" s="123"/>
      <c r="E11" s="40">
        <f>E8+E9+E10</f>
        <v>79</v>
      </c>
      <c r="F11" s="40">
        <f>F8+F9+F10</f>
        <v>78</v>
      </c>
      <c r="G11" s="42">
        <f t="shared" si="0"/>
        <v>98.734177215189874</v>
      </c>
      <c r="H11" s="40">
        <f t="shared" ref="H11:M11" si="3">H8+H9+H10</f>
        <v>1</v>
      </c>
      <c r="I11" s="40">
        <f t="shared" si="3"/>
        <v>1</v>
      </c>
      <c r="J11" s="40">
        <f t="shared" si="3"/>
        <v>18</v>
      </c>
      <c r="K11" s="40">
        <f t="shared" si="3"/>
        <v>33</v>
      </c>
      <c r="L11" s="40">
        <f t="shared" si="3"/>
        <v>24</v>
      </c>
      <c r="M11" s="40">
        <f t="shared" si="3"/>
        <v>2</v>
      </c>
      <c r="N11" s="40">
        <f t="shared" si="1"/>
        <v>79</v>
      </c>
    </row>
    <row r="12" spans="1:14" x14ac:dyDescent="0.2">
      <c r="A12" s="125">
        <v>3</v>
      </c>
      <c r="B12" s="125" t="s">
        <v>30</v>
      </c>
      <c r="C12" s="8" t="s">
        <v>23</v>
      </c>
      <c r="D12" s="16" t="s">
        <v>31</v>
      </c>
      <c r="E12" s="43">
        <v>26</v>
      </c>
      <c r="F12" s="43">
        <v>23</v>
      </c>
      <c r="G12" s="41">
        <f t="shared" si="0"/>
        <v>88.461538461538453</v>
      </c>
      <c r="H12" s="43">
        <f>'[1]12-SCI'!AI51</f>
        <v>3</v>
      </c>
      <c r="I12" s="43">
        <f>'[1]12-SCI'!AJ51</f>
        <v>3</v>
      </c>
      <c r="J12" s="43">
        <f>'[1]12-SCI'!AK51</f>
        <v>10</v>
      </c>
      <c r="K12" s="43">
        <f>'[1]12-SCI'!AL51</f>
        <v>6</v>
      </c>
      <c r="L12" s="43">
        <f>'[1]12-SCI'!AM51</f>
        <v>1</v>
      </c>
      <c r="M12" s="43">
        <f>'[1]12-SCI'!AN51</f>
        <v>3</v>
      </c>
      <c r="N12" s="39">
        <f t="shared" si="1"/>
        <v>26</v>
      </c>
    </row>
    <row r="13" spans="1:14" x14ac:dyDescent="0.2">
      <c r="A13" s="126"/>
      <c r="B13" s="126"/>
      <c r="C13" s="8" t="s">
        <v>25</v>
      </c>
      <c r="D13" s="16" t="s">
        <v>31</v>
      </c>
      <c r="E13" s="43">
        <v>11</v>
      </c>
      <c r="F13" s="43">
        <v>11</v>
      </c>
      <c r="G13" s="41">
        <f t="shared" si="0"/>
        <v>100</v>
      </c>
      <c r="H13" s="43">
        <f>'[1]12-COM'!P58</f>
        <v>0</v>
      </c>
      <c r="I13" s="43">
        <f>'[1]12-COM'!Q58</f>
        <v>3</v>
      </c>
      <c r="J13" s="43">
        <f>'[1]12-COM'!R58</f>
        <v>6</v>
      </c>
      <c r="K13" s="43">
        <f>'[1]12-COM'!S58</f>
        <v>1</v>
      </c>
      <c r="L13" s="43">
        <f>'[1]12-COM'!T58</f>
        <v>1</v>
      </c>
      <c r="M13" s="43">
        <f>'[1]12-COM'!U58</f>
        <v>0</v>
      </c>
      <c r="N13" s="39">
        <f t="shared" si="1"/>
        <v>11</v>
      </c>
    </row>
    <row r="14" spans="1:14" x14ac:dyDescent="0.2">
      <c r="A14" s="127"/>
      <c r="B14" s="127"/>
      <c r="C14" s="123" t="s">
        <v>27</v>
      </c>
      <c r="D14" s="123"/>
      <c r="E14" s="40">
        <f>SUM(E12:E13)</f>
        <v>37</v>
      </c>
      <c r="F14" s="40">
        <f>SUM(F12:F13)</f>
        <v>34</v>
      </c>
      <c r="G14" s="44">
        <f t="shared" si="0"/>
        <v>91.891891891891902</v>
      </c>
      <c r="H14" s="40">
        <f t="shared" ref="H14:M14" si="4">SUM(H12:H13)</f>
        <v>3</v>
      </c>
      <c r="I14" s="40">
        <f t="shared" si="4"/>
        <v>6</v>
      </c>
      <c r="J14" s="40">
        <f t="shared" si="4"/>
        <v>16</v>
      </c>
      <c r="K14" s="40">
        <f t="shared" si="4"/>
        <v>7</v>
      </c>
      <c r="L14" s="40">
        <f t="shared" si="4"/>
        <v>2</v>
      </c>
      <c r="M14" s="40">
        <f t="shared" si="4"/>
        <v>3</v>
      </c>
      <c r="N14" s="40">
        <f t="shared" si="1"/>
        <v>37</v>
      </c>
    </row>
    <row r="15" spans="1:14" x14ac:dyDescent="0.2">
      <c r="A15" s="4">
        <v>4</v>
      </c>
      <c r="B15" s="1" t="s">
        <v>32</v>
      </c>
      <c r="C15" s="8" t="s">
        <v>23</v>
      </c>
      <c r="D15" s="9" t="s">
        <v>33</v>
      </c>
      <c r="E15" s="39">
        <v>41</v>
      </c>
      <c r="F15" s="39">
        <v>41</v>
      </c>
      <c r="G15" s="41">
        <f t="shared" si="0"/>
        <v>100</v>
      </c>
      <c r="H15" s="39">
        <f>'[1]12-SCI'!AI52</f>
        <v>0</v>
      </c>
      <c r="I15" s="39">
        <f>'[1]12-SCI'!AJ52</f>
        <v>0</v>
      </c>
      <c r="J15" s="39">
        <f>'[1]12-SCI'!AK52</f>
        <v>13</v>
      </c>
      <c r="K15" s="39">
        <f>'[1]12-SCI'!AL52</f>
        <v>18</v>
      </c>
      <c r="L15" s="39">
        <f>'[1]12-SCI'!AM52</f>
        <v>6</v>
      </c>
      <c r="M15" s="39">
        <f>'[1]12-SCI'!AN52</f>
        <v>4</v>
      </c>
      <c r="N15" s="39">
        <f t="shared" si="1"/>
        <v>41</v>
      </c>
    </row>
    <row r="16" spans="1:14" x14ac:dyDescent="0.2">
      <c r="A16" s="4">
        <v>5</v>
      </c>
      <c r="B16" s="1" t="s">
        <v>34</v>
      </c>
      <c r="C16" s="8" t="s">
        <v>23</v>
      </c>
      <c r="D16" s="9" t="s">
        <v>35</v>
      </c>
      <c r="E16" s="39">
        <v>41</v>
      </c>
      <c r="F16" s="39">
        <v>37</v>
      </c>
      <c r="G16" s="41">
        <f t="shared" si="0"/>
        <v>90.243902439024396</v>
      </c>
      <c r="H16" s="39">
        <f>'[1]12-SCI'!AI53</f>
        <v>4</v>
      </c>
      <c r="I16" s="39">
        <f>'[1]12-SCI'!AJ53</f>
        <v>0</v>
      </c>
      <c r="J16" s="39">
        <f>'[1]12-SCI'!AK53</f>
        <v>22</v>
      </c>
      <c r="K16" s="39">
        <f>'[1]12-SCI'!AL53</f>
        <v>6</v>
      </c>
      <c r="L16" s="39">
        <f>'[1]12-SCI'!AM53</f>
        <v>5</v>
      </c>
      <c r="M16" s="39">
        <f>'[1]12-SCI'!AN53</f>
        <v>4</v>
      </c>
      <c r="N16" s="39">
        <f t="shared" si="1"/>
        <v>41</v>
      </c>
    </row>
    <row r="17" spans="1:14" x14ac:dyDescent="0.2">
      <c r="A17" s="4">
        <v>6</v>
      </c>
      <c r="B17" s="1" t="s">
        <v>36</v>
      </c>
      <c r="C17" s="8" t="s">
        <v>23</v>
      </c>
      <c r="D17" s="9" t="s">
        <v>37</v>
      </c>
      <c r="E17" s="39">
        <v>27</v>
      </c>
      <c r="F17" s="39">
        <v>25</v>
      </c>
      <c r="G17" s="41">
        <f t="shared" si="0"/>
        <v>92.592592592592595</v>
      </c>
      <c r="H17" s="39">
        <f>'[1]12-SCI'!AI54</f>
        <v>2</v>
      </c>
      <c r="I17" s="39">
        <f>'[1]12-SCI'!AJ54</f>
        <v>0</v>
      </c>
      <c r="J17" s="39">
        <f>'[1]12-SCI'!AK54</f>
        <v>4</v>
      </c>
      <c r="K17" s="39">
        <f>'[1]12-SCI'!AL54</f>
        <v>10</v>
      </c>
      <c r="L17" s="39">
        <f>'[1]12-SCI'!AM54</f>
        <v>7</v>
      </c>
      <c r="M17" s="39">
        <f>'[1]12-SCI'!AN54</f>
        <v>4</v>
      </c>
      <c r="N17" s="39">
        <f t="shared" si="1"/>
        <v>27</v>
      </c>
    </row>
    <row r="18" spans="1:14" x14ac:dyDescent="0.2">
      <c r="A18" s="4">
        <v>7</v>
      </c>
      <c r="B18" s="1" t="s">
        <v>38</v>
      </c>
      <c r="C18" s="8" t="s">
        <v>23</v>
      </c>
      <c r="D18" s="9" t="s">
        <v>39</v>
      </c>
      <c r="E18" s="39">
        <v>14</v>
      </c>
      <c r="F18" s="39">
        <v>14</v>
      </c>
      <c r="G18" s="41">
        <f t="shared" si="0"/>
        <v>100</v>
      </c>
      <c r="H18" s="39">
        <f>'[1]12-SCI'!AI55</f>
        <v>0</v>
      </c>
      <c r="I18" s="39">
        <f>'[1]12-SCI'!AJ55</f>
        <v>0</v>
      </c>
      <c r="J18" s="39">
        <f>'[1]12-SCI'!AK55</f>
        <v>0</v>
      </c>
      <c r="K18" s="39">
        <f>'[1]12-SCI'!AL55</f>
        <v>9</v>
      </c>
      <c r="L18" s="39">
        <f>'[1]12-SCI'!AM55</f>
        <v>2</v>
      </c>
      <c r="M18" s="39">
        <f>'[1]12-SCI'!AN55</f>
        <v>3</v>
      </c>
      <c r="N18" s="39">
        <f t="shared" si="1"/>
        <v>14</v>
      </c>
    </row>
    <row r="19" spans="1:14" x14ac:dyDescent="0.2">
      <c r="A19" s="4">
        <v>8</v>
      </c>
      <c r="B19" s="4" t="s">
        <v>40</v>
      </c>
      <c r="C19" s="8" t="s">
        <v>25</v>
      </c>
      <c r="D19" s="9" t="s">
        <v>39</v>
      </c>
      <c r="E19" s="39">
        <v>12</v>
      </c>
      <c r="F19" s="39">
        <v>12</v>
      </c>
      <c r="G19" s="41">
        <f t="shared" si="0"/>
        <v>100</v>
      </c>
      <c r="H19" s="39">
        <f>'[1]12-COM'!P62</f>
        <v>0</v>
      </c>
      <c r="I19" s="39">
        <f>'[1]12-COM'!Q62</f>
        <v>0</v>
      </c>
      <c r="J19" s="39">
        <f>'[1]12-COM'!R62</f>
        <v>0</v>
      </c>
      <c r="K19" s="39">
        <f>'[1]12-COM'!S62</f>
        <v>5</v>
      </c>
      <c r="L19" s="39">
        <f>'[1]12-COM'!T62</f>
        <v>7</v>
      </c>
      <c r="M19" s="39">
        <f>'[1]12-COM'!U62</f>
        <v>0</v>
      </c>
      <c r="N19" s="39">
        <f t="shared" si="1"/>
        <v>12</v>
      </c>
    </row>
    <row r="20" spans="1:14" x14ac:dyDescent="0.2">
      <c r="A20" s="4">
        <v>9</v>
      </c>
      <c r="B20" s="2" t="s">
        <v>41</v>
      </c>
      <c r="C20" s="18" t="s">
        <v>25</v>
      </c>
      <c r="D20" s="19" t="s">
        <v>42</v>
      </c>
      <c r="E20" s="43">
        <v>40</v>
      </c>
      <c r="F20" s="43">
        <v>39</v>
      </c>
      <c r="G20" s="45">
        <f>F20/E20*100</f>
        <v>97.5</v>
      </c>
      <c r="H20" s="46">
        <f>'[1]12-COM'!P60</f>
        <v>1</v>
      </c>
      <c r="I20" s="46" t="str">
        <f>'[1]12-COM'!Q60</f>
        <v>2</v>
      </c>
      <c r="J20" s="46" t="str">
        <f>'[1]12-COM'!R60</f>
        <v>10</v>
      </c>
      <c r="K20" s="46" t="str">
        <f>'[1]12-COM'!S60</f>
        <v>11</v>
      </c>
      <c r="L20" s="46" t="str">
        <f>'[1]12-COM'!T60</f>
        <v>11</v>
      </c>
      <c r="M20" s="46" t="str">
        <f>'[1]12-COM'!U60</f>
        <v>5</v>
      </c>
      <c r="N20" s="39">
        <f t="shared" si="1"/>
        <v>1</v>
      </c>
    </row>
    <row r="21" spans="1:14" x14ac:dyDescent="0.2">
      <c r="A21" s="4">
        <v>10</v>
      </c>
      <c r="B21" s="3" t="s">
        <v>43</v>
      </c>
      <c r="C21" s="23" t="s">
        <v>25</v>
      </c>
      <c r="D21" s="24" t="s">
        <v>42</v>
      </c>
      <c r="E21" s="46">
        <v>40</v>
      </c>
      <c r="F21" s="46">
        <v>38</v>
      </c>
      <c r="G21" s="45">
        <f t="shared" si="0"/>
        <v>95</v>
      </c>
      <c r="H21" s="46">
        <f>'[1]12-COM'!P61</f>
        <v>2</v>
      </c>
      <c r="I21" s="46" t="str">
        <f>'[1]12-COM'!Q61</f>
        <v>4</v>
      </c>
      <c r="J21" s="46" t="str">
        <f>'[1]12-COM'!R61</f>
        <v>14</v>
      </c>
      <c r="K21" s="46" t="str">
        <f>'[1]12-COM'!S61</f>
        <v>11</v>
      </c>
      <c r="L21" s="46" t="str">
        <f>'[1]12-COM'!T61</f>
        <v>5</v>
      </c>
      <c r="M21" s="46" t="str">
        <f>'[1]12-COM'!U61</f>
        <v>4</v>
      </c>
      <c r="N21" s="39">
        <f t="shared" si="1"/>
        <v>2</v>
      </c>
    </row>
    <row r="22" spans="1:14" x14ac:dyDescent="0.2">
      <c r="A22" s="120">
        <v>11</v>
      </c>
      <c r="B22" s="133" t="s">
        <v>44</v>
      </c>
      <c r="C22" s="8" t="s">
        <v>25</v>
      </c>
      <c r="D22" s="9" t="s">
        <v>45</v>
      </c>
      <c r="E22" s="39">
        <v>40</v>
      </c>
      <c r="F22" s="39">
        <v>40</v>
      </c>
      <c r="G22" s="41">
        <f t="shared" si="0"/>
        <v>100</v>
      </c>
      <c r="H22" s="39">
        <f>'[1]12-COM'!P59</f>
        <v>0</v>
      </c>
      <c r="I22" s="39">
        <f>'[1]12-COM'!Q59</f>
        <v>1</v>
      </c>
      <c r="J22" s="39">
        <f>'[1]12-COM'!R59</f>
        <v>10</v>
      </c>
      <c r="K22" s="39">
        <f>'[1]12-COM'!S59</f>
        <v>18</v>
      </c>
      <c r="L22" s="39">
        <f>'[1]12-COM'!T59</f>
        <v>9</v>
      </c>
      <c r="M22" s="39">
        <f>'[1]12-COM'!U59</f>
        <v>2</v>
      </c>
      <c r="N22" s="39">
        <f t="shared" si="1"/>
        <v>40</v>
      </c>
    </row>
    <row r="23" spans="1:14" x14ac:dyDescent="0.2">
      <c r="A23" s="120"/>
      <c r="B23" s="133"/>
      <c r="C23" s="8" t="s">
        <v>26</v>
      </c>
      <c r="D23" s="9" t="s">
        <v>45</v>
      </c>
      <c r="E23" s="39">
        <v>47</v>
      </c>
      <c r="F23" s="39">
        <v>45</v>
      </c>
      <c r="G23" s="41">
        <f t="shared" si="0"/>
        <v>95.744680851063833</v>
      </c>
      <c r="H23" s="39">
        <f>'[1]12-HUM'!Q69</f>
        <v>2</v>
      </c>
      <c r="I23" s="39" t="str">
        <f>'[1]12-HUM'!R69</f>
        <v>5</v>
      </c>
      <c r="J23" s="39">
        <f>'[1]12-HUM'!S69</f>
        <v>23</v>
      </c>
      <c r="K23" s="39">
        <f>'[1]12-HUM'!T69</f>
        <v>16</v>
      </c>
      <c r="L23" s="39">
        <f>'[1]12-HUM'!U69</f>
        <v>0</v>
      </c>
      <c r="M23" s="39">
        <f>'[1]12-HUM'!V69</f>
        <v>1</v>
      </c>
      <c r="N23" s="39">
        <f t="shared" si="1"/>
        <v>42</v>
      </c>
    </row>
    <row r="24" spans="1:14" x14ac:dyDescent="0.2">
      <c r="A24" s="120"/>
      <c r="B24" s="133"/>
      <c r="C24" s="123" t="s">
        <v>46</v>
      </c>
      <c r="D24" s="123"/>
      <c r="E24" s="40">
        <f>SUM(E22:E23)</f>
        <v>87</v>
      </c>
      <c r="F24" s="40">
        <f>SUM(F22:F23)</f>
        <v>85</v>
      </c>
      <c r="G24" s="42">
        <f t="shared" si="0"/>
        <v>97.701149425287355</v>
      </c>
      <c r="H24" s="40">
        <f t="shared" ref="H24:M24" si="5">SUM(H22:H23)</f>
        <v>2</v>
      </c>
      <c r="I24" s="40">
        <f t="shared" si="5"/>
        <v>1</v>
      </c>
      <c r="J24" s="40">
        <f t="shared" si="5"/>
        <v>33</v>
      </c>
      <c r="K24" s="40">
        <f t="shared" si="5"/>
        <v>34</v>
      </c>
      <c r="L24" s="40">
        <f t="shared" si="5"/>
        <v>9</v>
      </c>
      <c r="M24" s="40">
        <f t="shared" si="5"/>
        <v>3</v>
      </c>
      <c r="N24" s="40">
        <f>SUM(H24:M24)</f>
        <v>82</v>
      </c>
    </row>
    <row r="25" spans="1:14" x14ac:dyDescent="0.2">
      <c r="A25" s="4">
        <v>12</v>
      </c>
      <c r="B25" s="3" t="s">
        <v>47</v>
      </c>
      <c r="C25" s="8" t="s">
        <v>26</v>
      </c>
      <c r="D25" s="9" t="s">
        <v>48</v>
      </c>
      <c r="E25" s="39">
        <v>47</v>
      </c>
      <c r="F25" s="39">
        <v>47</v>
      </c>
      <c r="G25" s="39">
        <f t="shared" si="0"/>
        <v>100</v>
      </c>
      <c r="H25" s="39">
        <f>'[1]12-HUM'!Q67</f>
        <v>0</v>
      </c>
      <c r="I25" s="39">
        <f>'[1]12-HUM'!R67</f>
        <v>0</v>
      </c>
      <c r="J25" s="39">
        <f>'[1]12-HUM'!S67</f>
        <v>14</v>
      </c>
      <c r="K25" s="39">
        <f>'[1]12-HUM'!T67</f>
        <v>23</v>
      </c>
      <c r="L25" s="39">
        <f>'[1]12-HUM'!U67</f>
        <v>9</v>
      </c>
      <c r="M25" s="39">
        <f>'[1]12-HUM'!V67</f>
        <v>1</v>
      </c>
      <c r="N25" s="39">
        <f t="shared" si="1"/>
        <v>47</v>
      </c>
    </row>
    <row r="26" spans="1:14" x14ac:dyDescent="0.2">
      <c r="A26" s="4">
        <v>13</v>
      </c>
      <c r="B26" s="3" t="s">
        <v>49</v>
      </c>
      <c r="C26" s="8" t="s">
        <v>26</v>
      </c>
      <c r="D26" s="9" t="s">
        <v>50</v>
      </c>
      <c r="E26" s="39">
        <v>47</v>
      </c>
      <c r="F26" s="39">
        <v>47</v>
      </c>
      <c r="G26" s="39">
        <f t="shared" si="0"/>
        <v>100</v>
      </c>
      <c r="H26" s="39">
        <f>'[1]12-HUM'!Q68</f>
        <v>0</v>
      </c>
      <c r="I26" s="39">
        <f>'[1]12-HUM'!R68</f>
        <v>1</v>
      </c>
      <c r="J26" s="39">
        <f>'[1]12-HUM'!S68</f>
        <v>10</v>
      </c>
      <c r="K26" s="39">
        <f>'[1]12-HUM'!T68</f>
        <v>24</v>
      </c>
      <c r="L26" s="39">
        <f>'[1]12-HUM'!U68</f>
        <v>10</v>
      </c>
      <c r="M26" s="39">
        <f>'[1]12-HUM'!V68</f>
        <v>2</v>
      </c>
      <c r="N26" s="39">
        <f t="shared" si="1"/>
        <v>47</v>
      </c>
    </row>
    <row r="27" spans="1:14" x14ac:dyDescent="0.2">
      <c r="A27" s="120">
        <v>14</v>
      </c>
      <c r="B27" s="133" t="s">
        <v>51</v>
      </c>
      <c r="C27" s="8" t="s">
        <v>23</v>
      </c>
      <c r="D27" s="9" t="s">
        <v>52</v>
      </c>
      <c r="E27" s="39">
        <v>41</v>
      </c>
      <c r="F27" s="39">
        <v>41</v>
      </c>
      <c r="G27" s="39">
        <f t="shared" si="0"/>
        <v>100</v>
      </c>
      <c r="H27" s="39">
        <f>'[1]12-SCI'!AI56</f>
        <v>0</v>
      </c>
      <c r="I27" s="39">
        <f>'[1]12-SCI'!AJ56</f>
        <v>0</v>
      </c>
      <c r="J27" s="39">
        <f>'[1]12-SCI'!AK56</f>
        <v>0</v>
      </c>
      <c r="K27" s="39">
        <f>'[1]12-SCI'!AL56</f>
        <v>11</v>
      </c>
      <c r="L27" s="39">
        <f>'[1]12-SCI'!AM56</f>
        <v>23</v>
      </c>
      <c r="M27" s="39">
        <f>'[1]12-SCI'!AN56</f>
        <v>7</v>
      </c>
      <c r="N27" s="39">
        <f t="shared" si="1"/>
        <v>41</v>
      </c>
    </row>
    <row r="28" spans="1:14" x14ac:dyDescent="0.2">
      <c r="A28" s="120"/>
      <c r="B28" s="133"/>
      <c r="C28" s="8" t="s">
        <v>25</v>
      </c>
      <c r="D28" s="9" t="s">
        <v>52</v>
      </c>
      <c r="E28" s="39">
        <v>39</v>
      </c>
      <c r="F28" s="39">
        <v>39</v>
      </c>
      <c r="G28" s="41">
        <f t="shared" si="0"/>
        <v>100</v>
      </c>
      <c r="H28" s="39">
        <f>'[1]12-COM'!P63</f>
        <v>0</v>
      </c>
      <c r="I28" s="39">
        <f>'[1]12-COM'!Q63</f>
        <v>0</v>
      </c>
      <c r="J28" s="39">
        <f>'[1]12-COM'!R63</f>
        <v>2</v>
      </c>
      <c r="K28" s="39">
        <f>'[1]12-COM'!S63</f>
        <v>12</v>
      </c>
      <c r="L28" s="39">
        <f>'[1]12-COM'!T63</f>
        <v>19</v>
      </c>
      <c r="M28" s="39">
        <f>'[1]12-COM'!U63</f>
        <v>6</v>
      </c>
      <c r="N28" s="39">
        <f t="shared" si="1"/>
        <v>39</v>
      </c>
    </row>
    <row r="29" spans="1:14" x14ac:dyDescent="0.2">
      <c r="A29" s="120"/>
      <c r="B29" s="133"/>
      <c r="C29" s="8" t="s">
        <v>26</v>
      </c>
      <c r="D29" s="9" t="s">
        <v>52</v>
      </c>
      <c r="E29" s="39">
        <v>47</v>
      </c>
      <c r="F29" s="39">
        <v>47</v>
      </c>
      <c r="G29" s="39">
        <f t="shared" si="0"/>
        <v>100</v>
      </c>
      <c r="H29" s="39">
        <f>'[1]12-HUM'!Q70</f>
        <v>0</v>
      </c>
      <c r="I29" s="39">
        <f>'[1]12-HUM'!R70</f>
        <v>0</v>
      </c>
      <c r="J29" s="39">
        <f>'[1]12-HUM'!S70</f>
        <v>10</v>
      </c>
      <c r="K29" s="39">
        <f>'[1]12-HUM'!T70</f>
        <v>13</v>
      </c>
      <c r="L29" s="39">
        <f>'[1]12-HUM'!U70</f>
        <v>20</v>
      </c>
      <c r="M29" s="39">
        <f>'[1]12-HUM'!V70</f>
        <v>4</v>
      </c>
      <c r="N29" s="39">
        <f t="shared" si="1"/>
        <v>47</v>
      </c>
    </row>
    <row r="30" spans="1:14" x14ac:dyDescent="0.2">
      <c r="A30" s="120"/>
      <c r="B30" s="133"/>
      <c r="C30" s="123" t="s">
        <v>27</v>
      </c>
      <c r="D30" s="123"/>
      <c r="E30" s="40">
        <f>E27+E28+E29</f>
        <v>127</v>
      </c>
      <c r="F30" s="40">
        <f>F27+F28+F29</f>
        <v>127</v>
      </c>
      <c r="G30" s="42">
        <f>F30/E30*100</f>
        <v>100</v>
      </c>
      <c r="H30" s="40">
        <f t="shared" ref="H30:M30" si="6">H27+H28+H29</f>
        <v>0</v>
      </c>
      <c r="I30" s="40">
        <f t="shared" si="6"/>
        <v>0</v>
      </c>
      <c r="J30" s="40">
        <f t="shared" si="6"/>
        <v>12</v>
      </c>
      <c r="K30" s="40">
        <f t="shared" si="6"/>
        <v>36</v>
      </c>
      <c r="L30" s="40">
        <f t="shared" si="6"/>
        <v>62</v>
      </c>
      <c r="M30" s="40">
        <f t="shared" si="6"/>
        <v>17</v>
      </c>
      <c r="N30" s="40">
        <f>SUM(H30:M30)</f>
        <v>127</v>
      </c>
    </row>
    <row r="31" spans="1:14" x14ac:dyDescent="0.2">
      <c r="D31" s="134" t="s">
        <v>66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</row>
    <row r="32" spans="1:14" ht="27.75" x14ac:dyDescent="0.2">
      <c r="D32" s="4" t="s">
        <v>56</v>
      </c>
      <c r="E32" s="3" t="s">
        <v>6</v>
      </c>
      <c r="F32" s="3" t="s">
        <v>7</v>
      </c>
      <c r="G32" s="3" t="s">
        <v>8</v>
      </c>
      <c r="H32" s="4" t="s">
        <v>60</v>
      </c>
      <c r="I32" s="4" t="s">
        <v>61</v>
      </c>
      <c r="J32" s="4" t="s">
        <v>62</v>
      </c>
      <c r="K32" s="4" t="s">
        <v>63</v>
      </c>
      <c r="L32" s="4" t="s">
        <v>64</v>
      </c>
      <c r="M32" s="5" t="s">
        <v>65</v>
      </c>
      <c r="N32" s="5" t="s">
        <v>18</v>
      </c>
    </row>
    <row r="33" spans="4:14" ht="18.75" x14ac:dyDescent="0.25">
      <c r="D33" s="9" t="s">
        <v>58</v>
      </c>
      <c r="E33" s="47">
        <v>41</v>
      </c>
      <c r="F33" s="47">
        <v>39</v>
      </c>
      <c r="G33" s="48">
        <f>F33/E33*100</f>
        <v>95.121951219512198</v>
      </c>
      <c r="H33" s="49">
        <f>'[1]12-SCI'!AI58</f>
        <v>2</v>
      </c>
      <c r="I33" s="49">
        <f>'[1]12-SCI'!AJ58</f>
        <v>0</v>
      </c>
      <c r="J33" s="49">
        <f>'[1]12-SCI'!AK58</f>
        <v>6</v>
      </c>
      <c r="K33" s="49">
        <f>'[1]12-SCI'!AL58</f>
        <v>20</v>
      </c>
      <c r="L33" s="49">
        <f>'[1]12-SCI'!AM58</f>
        <v>9</v>
      </c>
      <c r="M33" s="49">
        <f>'[1]12-SCI'!AN58</f>
        <v>4</v>
      </c>
      <c r="N33" s="39">
        <f>SUM(H33:M33)</f>
        <v>41</v>
      </c>
    </row>
    <row r="34" spans="4:14" ht="18.75" x14ac:dyDescent="0.25">
      <c r="D34" s="9" t="s">
        <v>25</v>
      </c>
      <c r="E34" s="47">
        <v>40</v>
      </c>
      <c r="F34" s="47">
        <v>40</v>
      </c>
      <c r="G34" s="47">
        <f>F34/E34*100</f>
        <v>100</v>
      </c>
      <c r="H34" s="49">
        <f>'[1]12-COM'!P65</f>
        <v>0</v>
      </c>
      <c r="I34" s="49">
        <f>'[1]12-COM'!Q65</f>
        <v>0</v>
      </c>
      <c r="J34" s="49">
        <f>'[1]12-COM'!R65</f>
        <v>11</v>
      </c>
      <c r="K34" s="49">
        <f>'[1]12-COM'!S65</f>
        <v>15</v>
      </c>
      <c r="L34" s="49">
        <f>'[1]12-COM'!T65</f>
        <v>13</v>
      </c>
      <c r="M34" s="49">
        <f>'[1]12-COM'!U65</f>
        <v>1</v>
      </c>
      <c r="N34" s="39">
        <f>SUM(H34:M34)</f>
        <v>40</v>
      </c>
    </row>
    <row r="35" spans="4:14" ht="18.75" x14ac:dyDescent="0.25">
      <c r="D35" s="9" t="s">
        <v>26</v>
      </c>
      <c r="E35" s="47">
        <v>47</v>
      </c>
      <c r="F35" s="47">
        <v>47</v>
      </c>
      <c r="G35" s="47">
        <f>F35/E35*100</f>
        <v>100</v>
      </c>
      <c r="H35" s="49">
        <f>'[1]12-HUM'!Q72</f>
        <v>0</v>
      </c>
      <c r="I35" s="49">
        <f>'[1]12-HUM'!R72</f>
        <v>0</v>
      </c>
      <c r="J35" s="49">
        <f>'[1]12-HUM'!S72</f>
        <v>15</v>
      </c>
      <c r="K35" s="49">
        <f>'[1]12-HUM'!T72</f>
        <v>22</v>
      </c>
      <c r="L35" s="49">
        <f>'[1]12-HUM'!U72</f>
        <v>9</v>
      </c>
      <c r="M35" s="49">
        <f>'[1]12-HUM'!V72</f>
        <v>1</v>
      </c>
      <c r="N35" s="39">
        <f>SUM(H35:M35)</f>
        <v>47</v>
      </c>
    </row>
    <row r="36" spans="4:14" ht="18.75" x14ac:dyDescent="0.25">
      <c r="D36" s="50" t="s">
        <v>46</v>
      </c>
      <c r="E36" s="51">
        <f>SUM(E33:E35)</f>
        <v>128</v>
      </c>
      <c r="F36" s="51">
        <f>SUM(F33:F35)</f>
        <v>126</v>
      </c>
      <c r="G36" s="52">
        <f>F36/E36*100</f>
        <v>98.4375</v>
      </c>
      <c r="H36" s="53">
        <f t="shared" ref="H36:N36" si="7">SUM(H33:H35)</f>
        <v>2</v>
      </c>
      <c r="I36" s="53">
        <f t="shared" si="7"/>
        <v>0</v>
      </c>
      <c r="J36" s="53">
        <f t="shared" si="7"/>
        <v>32</v>
      </c>
      <c r="K36" s="53">
        <f t="shared" si="7"/>
        <v>57</v>
      </c>
      <c r="L36" s="53">
        <f t="shared" si="7"/>
        <v>31</v>
      </c>
      <c r="M36" s="53">
        <f t="shared" si="7"/>
        <v>6</v>
      </c>
      <c r="N36" s="53">
        <f t="shared" si="7"/>
        <v>128</v>
      </c>
    </row>
  </sheetData>
  <mergeCells count="18">
    <mergeCell ref="A8:A11"/>
    <mergeCell ref="B8:B11"/>
    <mergeCell ref="C11:D11"/>
    <mergeCell ref="A1:N1"/>
    <mergeCell ref="A2:N2"/>
    <mergeCell ref="A4:A7"/>
    <mergeCell ref="B4:B7"/>
    <mergeCell ref="C7:D7"/>
    <mergeCell ref="A27:A30"/>
    <mergeCell ref="B27:B30"/>
    <mergeCell ref="C30:D30"/>
    <mergeCell ref="D31:N31"/>
    <mergeCell ref="A12:A14"/>
    <mergeCell ref="B12:B14"/>
    <mergeCell ref="C14:D14"/>
    <mergeCell ref="A22:A24"/>
    <mergeCell ref="B22:B24"/>
    <mergeCell ref="C24:D24"/>
  </mergeCells>
  <pageMargins left="0.7" right="0.25" top="0.75" bottom="0.38" header="0.3" footer="0.3"/>
  <pageSetup scale="8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28" zoomScaleNormal="100" workbookViewId="0">
      <selection activeCell="H44" sqref="H44"/>
    </sheetView>
  </sheetViews>
  <sheetFormatPr defaultColWidth="8.875" defaultRowHeight="15" x14ac:dyDescent="0.2"/>
  <cols>
    <col min="1" max="1" width="5.6484375" customWidth="1"/>
    <col min="2" max="2" width="14.2578125" customWidth="1"/>
    <col min="3" max="3" width="13.1796875" style="73" customWidth="1"/>
    <col min="4" max="4" width="26.09765625" style="74" customWidth="1"/>
    <col min="5" max="5" width="10.625" customWidth="1"/>
    <col min="6" max="6" width="9.4140625" customWidth="1"/>
  </cols>
  <sheetData>
    <row r="1" spans="1:8" ht="22.15" customHeight="1" x14ac:dyDescent="0.2">
      <c r="A1" s="137" t="s">
        <v>67</v>
      </c>
      <c r="B1" s="137"/>
      <c r="C1" s="137"/>
      <c r="D1" s="137"/>
      <c r="E1" s="137"/>
      <c r="F1" s="137"/>
      <c r="G1" s="137"/>
      <c r="H1" s="137"/>
    </row>
    <row r="2" spans="1:8" ht="25.9" customHeight="1" x14ac:dyDescent="0.2">
      <c r="A2" s="138" t="s">
        <v>68</v>
      </c>
      <c r="B2" s="138"/>
      <c r="C2" s="138"/>
      <c r="D2" s="138"/>
      <c r="E2" s="138"/>
      <c r="F2" s="138"/>
      <c r="G2" s="138"/>
      <c r="H2" s="138"/>
    </row>
    <row r="3" spans="1:8" s="58" customFormat="1" ht="41.25" x14ac:dyDescent="0.2">
      <c r="A3" s="54" t="s">
        <v>2</v>
      </c>
      <c r="B3" s="55" t="s">
        <v>69</v>
      </c>
      <c r="C3" s="56" t="s">
        <v>70</v>
      </c>
      <c r="D3" s="57" t="s">
        <v>71</v>
      </c>
      <c r="E3" s="55" t="s">
        <v>72</v>
      </c>
      <c r="F3" s="55" t="s">
        <v>73</v>
      </c>
      <c r="G3" s="54" t="s">
        <v>74</v>
      </c>
    </row>
    <row r="4" spans="1:8" ht="30" customHeight="1" x14ac:dyDescent="0.2">
      <c r="A4" s="59">
        <v>1</v>
      </c>
      <c r="B4" s="60">
        <v>12664396</v>
      </c>
      <c r="C4" s="61" t="s">
        <v>58</v>
      </c>
      <c r="D4" s="62" t="s">
        <v>75</v>
      </c>
      <c r="E4" s="59">
        <v>474</v>
      </c>
      <c r="F4" s="63">
        <f>E4/5</f>
        <v>94.8</v>
      </c>
      <c r="G4" s="64" t="s">
        <v>76</v>
      </c>
    </row>
    <row r="5" spans="1:8" ht="30" customHeight="1" x14ac:dyDescent="0.2">
      <c r="A5" s="59">
        <v>2</v>
      </c>
      <c r="B5" s="60">
        <v>12664405</v>
      </c>
      <c r="C5" s="61" t="s">
        <v>58</v>
      </c>
      <c r="D5" s="65" t="s">
        <v>77</v>
      </c>
      <c r="E5" s="59">
        <v>472</v>
      </c>
      <c r="F5" s="63">
        <f t="shared" ref="F5:F15" si="0">E5/5</f>
        <v>94.4</v>
      </c>
      <c r="G5" s="64" t="s">
        <v>78</v>
      </c>
    </row>
    <row r="6" spans="1:8" ht="30" customHeight="1" x14ac:dyDescent="0.2">
      <c r="A6" s="59">
        <v>3</v>
      </c>
      <c r="B6" s="60">
        <v>12664427</v>
      </c>
      <c r="C6" s="61" t="s">
        <v>58</v>
      </c>
      <c r="D6" s="65" t="s">
        <v>79</v>
      </c>
      <c r="E6" s="59">
        <v>468</v>
      </c>
      <c r="F6" s="63">
        <f t="shared" si="0"/>
        <v>93.6</v>
      </c>
      <c r="G6" s="64" t="s">
        <v>80</v>
      </c>
    </row>
    <row r="7" spans="1:8" ht="30" customHeight="1" x14ac:dyDescent="0.2">
      <c r="A7" s="59">
        <v>4</v>
      </c>
      <c r="B7" s="60">
        <v>12664416</v>
      </c>
      <c r="C7" s="61" t="s">
        <v>58</v>
      </c>
      <c r="D7" s="65" t="s">
        <v>81</v>
      </c>
      <c r="E7" s="59">
        <v>464</v>
      </c>
      <c r="F7" s="63">
        <f t="shared" si="0"/>
        <v>92.8</v>
      </c>
      <c r="G7" s="64" t="s">
        <v>82</v>
      </c>
    </row>
    <row r="8" spans="1:8" ht="30" customHeight="1" x14ac:dyDescent="0.2">
      <c r="A8" s="59">
        <v>5</v>
      </c>
      <c r="B8" s="60">
        <v>12664403</v>
      </c>
      <c r="C8" s="61" t="s">
        <v>58</v>
      </c>
      <c r="D8" s="65" t="s">
        <v>83</v>
      </c>
      <c r="E8" s="66">
        <v>421</v>
      </c>
      <c r="F8" s="63">
        <f t="shared" si="0"/>
        <v>84.2</v>
      </c>
      <c r="G8" s="64" t="s">
        <v>84</v>
      </c>
    </row>
    <row r="9" spans="1:8" ht="27.6" customHeight="1" x14ac:dyDescent="0.2">
      <c r="A9" s="59">
        <v>6</v>
      </c>
      <c r="B9" s="60">
        <v>12664400</v>
      </c>
      <c r="C9" s="61" t="s">
        <v>58</v>
      </c>
      <c r="D9" s="65" t="s">
        <v>85</v>
      </c>
      <c r="E9" s="59">
        <v>407</v>
      </c>
      <c r="F9" s="63">
        <f t="shared" si="0"/>
        <v>81.400000000000006</v>
      </c>
      <c r="G9" s="64" t="s">
        <v>86</v>
      </c>
    </row>
    <row r="10" spans="1:8" ht="27.6" customHeight="1" x14ac:dyDescent="0.2">
      <c r="A10" s="138" t="s">
        <v>87</v>
      </c>
      <c r="B10" s="138"/>
      <c r="C10" s="138"/>
      <c r="D10" s="138"/>
      <c r="E10" s="138"/>
      <c r="F10" s="138"/>
      <c r="G10" s="138"/>
      <c r="H10" s="138"/>
    </row>
    <row r="11" spans="1:8" ht="27.6" customHeight="1" x14ac:dyDescent="0.2">
      <c r="A11" s="59">
        <v>1</v>
      </c>
      <c r="B11" s="67">
        <v>12664455</v>
      </c>
      <c r="C11" s="61" t="s">
        <v>88</v>
      </c>
      <c r="D11" s="65" t="s">
        <v>89</v>
      </c>
      <c r="E11" s="59">
        <v>453</v>
      </c>
      <c r="F11" s="63">
        <f t="shared" si="0"/>
        <v>90.6</v>
      </c>
      <c r="G11" s="59" t="s">
        <v>76</v>
      </c>
    </row>
    <row r="12" spans="1:8" ht="27.6" customHeight="1" x14ac:dyDescent="0.2">
      <c r="A12" s="59">
        <v>2</v>
      </c>
      <c r="B12" s="67">
        <v>12664436</v>
      </c>
      <c r="C12" s="61" t="s">
        <v>88</v>
      </c>
      <c r="D12" s="65" t="s">
        <v>90</v>
      </c>
      <c r="E12" s="59">
        <v>434</v>
      </c>
      <c r="F12" s="63">
        <f t="shared" si="0"/>
        <v>86.8</v>
      </c>
      <c r="G12" s="64" t="s">
        <v>78</v>
      </c>
    </row>
    <row r="13" spans="1:8" ht="27.6" customHeight="1" x14ac:dyDescent="0.2">
      <c r="A13" s="59">
        <v>3</v>
      </c>
      <c r="B13" s="67">
        <v>12664439</v>
      </c>
      <c r="C13" s="68" t="s">
        <v>88</v>
      </c>
      <c r="D13" s="65" t="s">
        <v>91</v>
      </c>
      <c r="E13" s="66">
        <v>416</v>
      </c>
      <c r="F13" s="63">
        <f t="shared" si="0"/>
        <v>83.2</v>
      </c>
      <c r="G13" s="64" t="s">
        <v>80</v>
      </c>
    </row>
    <row r="14" spans="1:8" ht="27.6" customHeight="1" x14ac:dyDescent="0.2">
      <c r="A14" s="59">
        <v>4</v>
      </c>
      <c r="B14" s="67">
        <v>12664438</v>
      </c>
      <c r="C14" s="68" t="s">
        <v>88</v>
      </c>
      <c r="D14" s="65" t="s">
        <v>92</v>
      </c>
      <c r="E14" s="66">
        <v>408</v>
      </c>
      <c r="F14" s="63">
        <f t="shared" si="0"/>
        <v>81.599999999999994</v>
      </c>
      <c r="G14" s="64" t="s">
        <v>82</v>
      </c>
    </row>
    <row r="15" spans="1:8" ht="27.6" customHeight="1" x14ac:dyDescent="0.2">
      <c r="A15" s="59">
        <v>5</v>
      </c>
      <c r="B15" s="67">
        <v>12664465</v>
      </c>
      <c r="C15" s="61" t="s">
        <v>88</v>
      </c>
      <c r="D15" s="65" t="s">
        <v>93</v>
      </c>
      <c r="E15" s="59">
        <v>406</v>
      </c>
      <c r="F15" s="63">
        <f t="shared" si="0"/>
        <v>81.2</v>
      </c>
      <c r="G15" s="64" t="s">
        <v>84</v>
      </c>
    </row>
    <row r="16" spans="1:8" ht="27.6" customHeight="1" x14ac:dyDescent="0.2">
      <c r="A16" s="138" t="s">
        <v>94</v>
      </c>
      <c r="B16" s="138"/>
      <c r="C16" s="138"/>
      <c r="D16" s="138"/>
      <c r="E16" s="138"/>
      <c r="F16" s="138"/>
      <c r="G16" s="138"/>
      <c r="H16" s="138"/>
    </row>
    <row r="17" spans="1:8" ht="27.6" customHeight="1" x14ac:dyDescent="0.2">
      <c r="A17" s="59">
        <v>12</v>
      </c>
      <c r="B17" s="67">
        <v>12664489</v>
      </c>
      <c r="C17" s="61" t="s">
        <v>95</v>
      </c>
      <c r="D17" s="65" t="s">
        <v>96</v>
      </c>
      <c r="E17" s="59">
        <v>451</v>
      </c>
      <c r="F17" s="59">
        <f>E17/5</f>
        <v>90.2</v>
      </c>
      <c r="G17" s="64" t="s">
        <v>76</v>
      </c>
    </row>
    <row r="18" spans="1:8" ht="27.6" customHeight="1" x14ac:dyDescent="0.2">
      <c r="A18" s="59">
        <v>13</v>
      </c>
      <c r="B18" s="67">
        <v>12664479</v>
      </c>
      <c r="C18" s="61" t="s">
        <v>95</v>
      </c>
      <c r="D18" s="65" t="s">
        <v>97</v>
      </c>
      <c r="E18" s="59">
        <v>415</v>
      </c>
      <c r="F18" s="59">
        <f>E18/5</f>
        <v>83</v>
      </c>
      <c r="G18" s="64" t="s">
        <v>78</v>
      </c>
    </row>
    <row r="19" spans="1:8" ht="27.6" customHeight="1" x14ac:dyDescent="0.2">
      <c r="A19" s="59">
        <v>14</v>
      </c>
      <c r="B19" s="67">
        <v>12664513</v>
      </c>
      <c r="C19" s="61" t="s">
        <v>95</v>
      </c>
      <c r="D19" s="65" t="s">
        <v>98</v>
      </c>
      <c r="E19" s="59">
        <v>413</v>
      </c>
      <c r="F19" s="59">
        <f>E19/5</f>
        <v>82.6</v>
      </c>
      <c r="G19" s="64" t="s">
        <v>80</v>
      </c>
    </row>
    <row r="20" spans="1:8" ht="27.6" customHeight="1" x14ac:dyDescent="0.2">
      <c r="A20" s="69"/>
      <c r="B20" s="70"/>
      <c r="C20" s="71"/>
      <c r="D20" s="72"/>
      <c r="E20" s="69"/>
      <c r="F20" s="69"/>
      <c r="G20" s="69"/>
    </row>
    <row r="21" spans="1:8" ht="27.6" customHeight="1" x14ac:dyDescent="0.2">
      <c r="A21" s="139" t="s">
        <v>99</v>
      </c>
      <c r="B21" s="139"/>
      <c r="C21" s="139"/>
      <c r="D21" s="139"/>
      <c r="E21" s="139"/>
      <c r="F21" s="139"/>
      <c r="G21" s="139"/>
    </row>
    <row r="23" spans="1:8" ht="41.25" x14ac:dyDescent="0.2">
      <c r="A23" s="54" t="s">
        <v>2</v>
      </c>
      <c r="B23" s="55" t="s">
        <v>69</v>
      </c>
      <c r="C23" s="56" t="s">
        <v>70</v>
      </c>
      <c r="D23" s="57" t="s">
        <v>71</v>
      </c>
      <c r="E23" s="55" t="s">
        <v>72</v>
      </c>
      <c r="F23" s="55" t="s">
        <v>73</v>
      </c>
      <c r="G23" s="54" t="s">
        <v>74</v>
      </c>
      <c r="H23" s="58"/>
    </row>
    <row r="24" spans="1:8" ht="21" x14ac:dyDescent="0.2">
      <c r="A24" s="59">
        <v>1</v>
      </c>
      <c r="B24" s="60">
        <v>12664396</v>
      </c>
      <c r="C24" s="61" t="s">
        <v>58</v>
      </c>
      <c r="D24" s="62" t="s">
        <v>75</v>
      </c>
      <c r="E24" s="59">
        <v>474</v>
      </c>
      <c r="F24" s="63">
        <f t="shared" ref="F24:F37" si="1">E24/5</f>
        <v>94.8</v>
      </c>
      <c r="G24" s="64" t="s">
        <v>76</v>
      </c>
    </row>
    <row r="25" spans="1:8" ht="21" x14ac:dyDescent="0.2">
      <c r="A25" s="59">
        <v>2</v>
      </c>
      <c r="B25" s="60">
        <v>12664405</v>
      </c>
      <c r="C25" s="61" t="s">
        <v>58</v>
      </c>
      <c r="D25" s="65" t="s">
        <v>77</v>
      </c>
      <c r="E25" s="59">
        <v>472</v>
      </c>
      <c r="F25" s="63">
        <f t="shared" si="1"/>
        <v>94.4</v>
      </c>
      <c r="G25" s="64" t="s">
        <v>78</v>
      </c>
    </row>
    <row r="26" spans="1:8" ht="21" x14ac:dyDescent="0.2">
      <c r="A26" s="59">
        <v>3</v>
      </c>
      <c r="B26" s="60">
        <v>12664427</v>
      </c>
      <c r="C26" s="61" t="s">
        <v>58</v>
      </c>
      <c r="D26" s="65" t="s">
        <v>79</v>
      </c>
      <c r="E26" s="59">
        <v>468</v>
      </c>
      <c r="F26" s="63">
        <f t="shared" si="1"/>
        <v>93.6</v>
      </c>
      <c r="G26" s="64" t="s">
        <v>80</v>
      </c>
    </row>
    <row r="27" spans="1:8" ht="21" x14ac:dyDescent="0.2">
      <c r="A27" s="59">
        <v>4</v>
      </c>
      <c r="B27" s="60">
        <v>12664416</v>
      </c>
      <c r="C27" s="61" t="s">
        <v>58</v>
      </c>
      <c r="D27" s="65" t="s">
        <v>81</v>
      </c>
      <c r="E27" s="59">
        <v>464</v>
      </c>
      <c r="F27" s="63">
        <f t="shared" si="1"/>
        <v>92.8</v>
      </c>
      <c r="G27" s="64" t="s">
        <v>82</v>
      </c>
    </row>
    <row r="28" spans="1:8" ht="21" x14ac:dyDescent="0.2">
      <c r="A28" s="59">
        <v>5</v>
      </c>
      <c r="B28" s="67">
        <v>12664455</v>
      </c>
      <c r="C28" s="61" t="s">
        <v>88</v>
      </c>
      <c r="D28" s="65" t="s">
        <v>89</v>
      </c>
      <c r="E28" s="59">
        <v>453</v>
      </c>
      <c r="F28" s="63">
        <f t="shared" si="1"/>
        <v>90.6</v>
      </c>
      <c r="G28" s="64" t="s">
        <v>84</v>
      </c>
    </row>
    <row r="29" spans="1:8" ht="21" x14ac:dyDescent="0.2">
      <c r="A29" s="59">
        <v>6</v>
      </c>
      <c r="B29" s="67">
        <v>12664489</v>
      </c>
      <c r="C29" s="61" t="s">
        <v>95</v>
      </c>
      <c r="D29" s="65" t="s">
        <v>96</v>
      </c>
      <c r="E29" s="59">
        <v>451</v>
      </c>
      <c r="F29" s="63">
        <f t="shared" si="1"/>
        <v>90.2</v>
      </c>
      <c r="G29" s="64" t="s">
        <v>86</v>
      </c>
    </row>
    <row r="30" spans="1:8" ht="21" x14ac:dyDescent="0.2">
      <c r="A30" s="59">
        <v>7</v>
      </c>
      <c r="B30" s="67">
        <v>12664436</v>
      </c>
      <c r="C30" s="61" t="s">
        <v>88</v>
      </c>
      <c r="D30" s="65" t="s">
        <v>90</v>
      </c>
      <c r="E30" s="59">
        <v>434</v>
      </c>
      <c r="F30" s="63">
        <f t="shared" si="1"/>
        <v>86.8</v>
      </c>
      <c r="G30" s="64" t="s">
        <v>100</v>
      </c>
    </row>
    <row r="31" spans="1:8" ht="21" x14ac:dyDescent="0.2">
      <c r="A31" s="59">
        <v>8</v>
      </c>
      <c r="B31" s="60">
        <v>12664403</v>
      </c>
      <c r="C31" s="61" t="s">
        <v>58</v>
      </c>
      <c r="D31" s="65" t="s">
        <v>83</v>
      </c>
      <c r="E31" s="66">
        <v>421</v>
      </c>
      <c r="F31" s="63">
        <f t="shared" si="1"/>
        <v>84.2</v>
      </c>
      <c r="G31" s="64" t="s">
        <v>101</v>
      </c>
    </row>
    <row r="32" spans="1:8" ht="21" x14ac:dyDescent="0.2">
      <c r="A32" s="59">
        <v>9</v>
      </c>
      <c r="B32" s="67">
        <v>12664439</v>
      </c>
      <c r="C32" s="68" t="s">
        <v>88</v>
      </c>
      <c r="D32" s="65" t="s">
        <v>91</v>
      </c>
      <c r="E32" s="66">
        <v>416</v>
      </c>
      <c r="F32" s="63">
        <f t="shared" si="1"/>
        <v>83.2</v>
      </c>
      <c r="G32" s="64" t="s">
        <v>102</v>
      </c>
    </row>
    <row r="33" spans="1:7" ht="21" x14ac:dyDescent="0.2">
      <c r="A33" s="59">
        <v>10</v>
      </c>
      <c r="B33" s="67">
        <v>12664479</v>
      </c>
      <c r="C33" s="61" t="s">
        <v>95</v>
      </c>
      <c r="D33" s="65" t="s">
        <v>97</v>
      </c>
      <c r="E33" s="59">
        <v>415</v>
      </c>
      <c r="F33" s="63">
        <f t="shared" si="1"/>
        <v>83</v>
      </c>
      <c r="G33" s="64" t="s">
        <v>103</v>
      </c>
    </row>
    <row r="34" spans="1:7" ht="21" x14ac:dyDescent="0.2">
      <c r="A34" s="59">
        <v>11</v>
      </c>
      <c r="B34" s="67">
        <v>12664513</v>
      </c>
      <c r="C34" s="61" t="s">
        <v>95</v>
      </c>
      <c r="D34" s="65" t="s">
        <v>98</v>
      </c>
      <c r="E34" s="59">
        <v>413</v>
      </c>
      <c r="F34" s="63">
        <f t="shared" si="1"/>
        <v>82.6</v>
      </c>
      <c r="G34" s="64" t="s">
        <v>104</v>
      </c>
    </row>
    <row r="35" spans="1:7" ht="21" x14ac:dyDescent="0.2">
      <c r="A35" s="59">
        <v>12</v>
      </c>
      <c r="B35" s="67">
        <v>12664438</v>
      </c>
      <c r="C35" s="68" t="s">
        <v>88</v>
      </c>
      <c r="D35" s="65" t="s">
        <v>92</v>
      </c>
      <c r="E35" s="66">
        <v>408</v>
      </c>
      <c r="F35" s="63">
        <f t="shared" si="1"/>
        <v>81.599999999999994</v>
      </c>
      <c r="G35" s="64" t="s">
        <v>105</v>
      </c>
    </row>
    <row r="36" spans="1:7" ht="21" x14ac:dyDescent="0.2">
      <c r="A36" s="59">
        <v>13</v>
      </c>
      <c r="B36" s="60">
        <v>12664400</v>
      </c>
      <c r="C36" s="61" t="s">
        <v>58</v>
      </c>
      <c r="D36" s="65" t="s">
        <v>85</v>
      </c>
      <c r="E36" s="59">
        <v>407</v>
      </c>
      <c r="F36" s="63">
        <f t="shared" si="1"/>
        <v>81.400000000000006</v>
      </c>
      <c r="G36" s="64" t="s">
        <v>106</v>
      </c>
    </row>
    <row r="37" spans="1:7" ht="21" x14ac:dyDescent="0.2">
      <c r="A37" s="59">
        <v>14</v>
      </c>
      <c r="B37" s="67">
        <v>12664465</v>
      </c>
      <c r="C37" s="61" t="s">
        <v>88</v>
      </c>
      <c r="D37" s="65" t="s">
        <v>93</v>
      </c>
      <c r="E37" s="59">
        <v>406</v>
      </c>
      <c r="F37" s="63">
        <f t="shared" si="1"/>
        <v>81.2</v>
      </c>
      <c r="G37" s="64" t="s">
        <v>107</v>
      </c>
    </row>
  </sheetData>
  <mergeCells count="5">
    <mergeCell ref="A1:H1"/>
    <mergeCell ref="A2:H2"/>
    <mergeCell ref="A10:H10"/>
    <mergeCell ref="A16:H16"/>
    <mergeCell ref="A21:G21"/>
  </mergeCells>
  <pageMargins left="0.7" right="0.7" top="0.75" bottom="0.75" header="0.3" footer="0.3"/>
  <pageSetup paperSize="9" scale="90" orientation="portrait" r:id="rId1"/>
  <rowBreaks count="1" manualBreakCount="1">
    <brk id="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1"/>
  <sheetViews>
    <sheetView topLeftCell="A13" zoomScaleNormal="100" workbookViewId="0">
      <selection activeCell="L35" sqref="L35"/>
    </sheetView>
  </sheetViews>
  <sheetFormatPr defaultRowHeight="15" x14ac:dyDescent="0.2"/>
  <cols>
    <col min="1" max="1" width="3.62890625" customWidth="1"/>
    <col min="3" max="3" width="5.109375" customWidth="1"/>
    <col min="4" max="4" width="18.29296875" customWidth="1"/>
    <col min="5" max="5" width="8.203125" style="86" customWidth="1"/>
    <col min="6" max="6" width="9.4140625" bestFit="1" customWidth="1"/>
    <col min="7" max="7" width="6.58984375" bestFit="1" customWidth="1"/>
    <col min="8" max="8" width="7.6640625" bestFit="1" customWidth="1"/>
    <col min="9" max="9" width="4.9765625" customWidth="1"/>
    <col min="10" max="10" width="5.109375" customWidth="1"/>
    <col min="11" max="11" width="4.70703125" customWidth="1"/>
    <col min="12" max="12" width="6.1875" customWidth="1"/>
    <col min="13" max="13" width="4.3046875" customWidth="1"/>
    <col min="14" max="15" width="4.70703125" customWidth="1"/>
    <col min="16" max="16" width="3.8984375" customWidth="1"/>
    <col min="17" max="17" width="4.16796875" customWidth="1"/>
    <col min="18" max="18" width="6.9921875" customWidth="1"/>
    <col min="19" max="19" width="7.93359375" customWidth="1"/>
    <col min="21" max="21" width="7.3984375" customWidth="1"/>
  </cols>
  <sheetData>
    <row r="1" spans="1:21" x14ac:dyDescent="0.2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</row>
    <row r="2" spans="1:21" x14ac:dyDescent="0.2">
      <c r="A2" s="136" t="s">
        <v>108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</row>
    <row r="3" spans="1:21" s="76" customFormat="1" ht="33" customHeight="1" x14ac:dyDescent="0.2">
      <c r="A3" s="3" t="s">
        <v>2</v>
      </c>
      <c r="B3" s="3" t="s">
        <v>3</v>
      </c>
      <c r="C3" s="3" t="s">
        <v>4</v>
      </c>
      <c r="D3" s="3" t="s">
        <v>5</v>
      </c>
      <c r="E3" s="5" t="s">
        <v>109</v>
      </c>
      <c r="F3" s="3" t="s">
        <v>6</v>
      </c>
      <c r="G3" s="3" t="s">
        <v>7</v>
      </c>
      <c r="H3" s="3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75" t="s">
        <v>19</v>
      </c>
      <c r="T3" s="75" t="s">
        <v>110</v>
      </c>
      <c r="U3" s="75" t="s">
        <v>20</v>
      </c>
    </row>
    <row r="4" spans="1:21" x14ac:dyDescent="0.2">
      <c r="A4" s="120">
        <v>1</v>
      </c>
      <c r="B4" s="120" t="s">
        <v>22</v>
      </c>
      <c r="C4" s="8" t="s">
        <v>111</v>
      </c>
      <c r="D4" s="9" t="s">
        <v>112</v>
      </c>
      <c r="E4" s="8">
        <v>39</v>
      </c>
      <c r="F4" s="8">
        <v>38</v>
      </c>
      <c r="G4" s="8">
        <v>38</v>
      </c>
      <c r="H4" s="8">
        <f t="shared" ref="H4:H28" si="0">G4/F4*100</f>
        <v>100</v>
      </c>
      <c r="I4" s="8">
        <f>'[2]X-A'!D47</f>
        <v>3</v>
      </c>
      <c r="J4" s="8">
        <f>'[2]X-A'!E47</f>
        <v>0</v>
      </c>
      <c r="K4" s="8">
        <f>'[2]X-A'!F47</f>
        <v>6</v>
      </c>
      <c r="L4" s="8">
        <f>'[2]X-A'!G47</f>
        <v>10</v>
      </c>
      <c r="M4" s="8">
        <f>'[2]X-A'!H47</f>
        <v>6</v>
      </c>
      <c r="N4" s="8">
        <f>'[2]X-A'!I47</f>
        <v>6</v>
      </c>
      <c r="O4" s="8">
        <f>'[2]X-A'!J47</f>
        <v>3</v>
      </c>
      <c r="P4" s="8">
        <f>'[2]X-A'!K47</f>
        <v>4</v>
      </c>
      <c r="Q4" s="8">
        <f>'[2]X-A'!L47</f>
        <v>0</v>
      </c>
      <c r="R4" s="8">
        <f t="shared" ref="R4:R27" si="1">SUM(I4:Q4)</f>
        <v>38</v>
      </c>
      <c r="S4" s="8">
        <f t="shared" ref="S4:S28" si="2">(I4*8+J4*7+K4*6+L4*5+M4*4+N4*3+O4*2+P4*1+Q4*0)</f>
        <v>162</v>
      </c>
      <c r="T4" s="77">
        <f t="shared" ref="T4:T28" si="3">S4/R4</f>
        <v>4.2631578947368425</v>
      </c>
      <c r="U4" s="77">
        <f>T4*100/8</f>
        <v>53.289473684210535</v>
      </c>
    </row>
    <row r="5" spans="1:21" x14ac:dyDescent="0.2">
      <c r="A5" s="120"/>
      <c r="B5" s="120"/>
      <c r="C5" s="8" t="s">
        <v>113</v>
      </c>
      <c r="D5" s="9" t="s">
        <v>112</v>
      </c>
      <c r="E5" s="8">
        <v>39</v>
      </c>
      <c r="F5" s="8">
        <v>39</v>
      </c>
      <c r="G5" s="8">
        <v>39</v>
      </c>
      <c r="H5" s="8">
        <f t="shared" si="0"/>
        <v>100</v>
      </c>
      <c r="I5" s="8">
        <f>'[2]X-B'!D46</f>
        <v>2</v>
      </c>
      <c r="J5" s="8">
        <f>'[2]X-B'!E46</f>
        <v>4</v>
      </c>
      <c r="K5" s="8">
        <f>'[2]X-B'!F46</f>
        <v>6</v>
      </c>
      <c r="L5" s="8">
        <f>'[2]X-B'!G46</f>
        <v>5</v>
      </c>
      <c r="M5" s="8">
        <f>'[2]X-B'!I46</f>
        <v>3</v>
      </c>
      <c r="N5" s="8">
        <f>'[2]X-B'!J46</f>
        <v>4</v>
      </c>
      <c r="O5" s="8">
        <f>'[2]X-B'!K46</f>
        <v>7</v>
      </c>
      <c r="P5" s="8">
        <f>'[2]X-B'!L46</f>
        <v>8</v>
      </c>
      <c r="Q5" s="8">
        <f>'[2]X-B'!M46</f>
        <v>0</v>
      </c>
      <c r="R5" s="8">
        <f t="shared" si="1"/>
        <v>39</v>
      </c>
      <c r="S5" s="8">
        <f t="shared" si="2"/>
        <v>151</v>
      </c>
      <c r="T5" s="77">
        <f t="shared" si="3"/>
        <v>3.8717948717948718</v>
      </c>
      <c r="U5" s="77">
        <f t="shared" ref="U5:U28" si="4">T5*100/8</f>
        <v>48.397435897435898</v>
      </c>
    </row>
    <row r="6" spans="1:21" x14ac:dyDescent="0.2">
      <c r="A6" s="120"/>
      <c r="B6" s="120"/>
      <c r="C6" s="8" t="s">
        <v>114</v>
      </c>
      <c r="D6" s="9" t="s">
        <v>112</v>
      </c>
      <c r="E6" s="8">
        <v>37</v>
      </c>
      <c r="F6" s="8">
        <v>36</v>
      </c>
      <c r="G6" s="8">
        <v>36</v>
      </c>
      <c r="H6" s="8">
        <f t="shared" si="0"/>
        <v>100</v>
      </c>
      <c r="I6" s="8">
        <f>'[2]X-C'!B44</f>
        <v>4</v>
      </c>
      <c r="J6" s="8">
        <f>'[2]X-C'!C44</f>
        <v>3</v>
      </c>
      <c r="K6" s="8">
        <f>'[2]X-C'!D44</f>
        <v>7</v>
      </c>
      <c r="L6" s="8">
        <f>'[2]X-C'!E44</f>
        <v>2</v>
      </c>
      <c r="M6" s="8">
        <f>'[2]X-C'!F44</f>
        <v>7</v>
      </c>
      <c r="N6" s="8">
        <f>'[2]X-C'!G44</f>
        <v>3</v>
      </c>
      <c r="O6" s="8">
        <f>'[2]X-C'!I44</f>
        <v>5</v>
      </c>
      <c r="P6" s="8">
        <f>'[2]X-C'!J44</f>
        <v>5</v>
      </c>
      <c r="Q6" s="8">
        <f>'[2]X-C'!K44</f>
        <v>0</v>
      </c>
      <c r="R6" s="8">
        <f t="shared" si="1"/>
        <v>36</v>
      </c>
      <c r="S6" s="8">
        <f t="shared" si="2"/>
        <v>157</v>
      </c>
      <c r="T6" s="77">
        <f t="shared" si="3"/>
        <v>4.3611111111111107</v>
      </c>
      <c r="U6" s="78">
        <f t="shared" si="4"/>
        <v>54.513888888888886</v>
      </c>
    </row>
    <row r="7" spans="1:21" x14ac:dyDescent="0.2">
      <c r="A7" s="120"/>
      <c r="B7" s="120"/>
      <c r="C7" s="123" t="s">
        <v>115</v>
      </c>
      <c r="D7" s="123"/>
      <c r="E7" s="40">
        <f>SUM(E4:E6)</f>
        <v>115</v>
      </c>
      <c r="F7" s="40">
        <f>F4+F5+F6</f>
        <v>113</v>
      </c>
      <c r="G7" s="40">
        <f>G4+G5+G6</f>
        <v>113</v>
      </c>
      <c r="H7" s="40">
        <f t="shared" si="0"/>
        <v>100</v>
      </c>
      <c r="I7" s="40">
        <f t="shared" ref="I7:Q7" si="5">I4+I5+I6</f>
        <v>9</v>
      </c>
      <c r="J7" s="40">
        <f t="shared" si="5"/>
        <v>7</v>
      </c>
      <c r="K7" s="40">
        <f t="shared" si="5"/>
        <v>19</v>
      </c>
      <c r="L7" s="40">
        <f t="shared" si="5"/>
        <v>17</v>
      </c>
      <c r="M7" s="40">
        <f t="shared" si="5"/>
        <v>16</v>
      </c>
      <c r="N7" s="40">
        <f t="shared" si="5"/>
        <v>13</v>
      </c>
      <c r="O7" s="40">
        <f t="shared" si="5"/>
        <v>15</v>
      </c>
      <c r="P7" s="40">
        <f t="shared" si="5"/>
        <v>17</v>
      </c>
      <c r="Q7" s="40">
        <f t="shared" si="5"/>
        <v>0</v>
      </c>
      <c r="R7" s="40">
        <f t="shared" si="1"/>
        <v>113</v>
      </c>
      <c r="S7" s="40">
        <f t="shared" si="2"/>
        <v>470</v>
      </c>
      <c r="T7" s="42">
        <f t="shared" si="3"/>
        <v>4.1592920353982299</v>
      </c>
      <c r="U7" s="42">
        <f t="shared" si="4"/>
        <v>51.991150442477874</v>
      </c>
    </row>
    <row r="8" spans="1:21" x14ac:dyDescent="0.2">
      <c r="A8" s="120">
        <v>2</v>
      </c>
      <c r="B8" s="120" t="s">
        <v>28</v>
      </c>
      <c r="C8" s="8" t="s">
        <v>111</v>
      </c>
      <c r="D8" s="9" t="s">
        <v>116</v>
      </c>
      <c r="E8" s="8">
        <v>39</v>
      </c>
      <c r="F8" s="8">
        <v>38</v>
      </c>
      <c r="G8" s="8">
        <v>38</v>
      </c>
      <c r="H8" s="8">
        <f t="shared" si="0"/>
        <v>100</v>
      </c>
      <c r="I8" s="8">
        <f>'[2]X-A'!D48</f>
        <v>3</v>
      </c>
      <c r="J8" s="8">
        <f>'[2]X-A'!E48</f>
        <v>2</v>
      </c>
      <c r="K8" s="8">
        <f>'[2]X-A'!F48</f>
        <v>7</v>
      </c>
      <c r="L8" s="8">
        <f>'[2]X-A'!G48</f>
        <v>3</v>
      </c>
      <c r="M8" s="8">
        <f>'[2]X-A'!H48</f>
        <v>4</v>
      </c>
      <c r="N8" s="8">
        <f>'[2]X-A'!I48</f>
        <v>8</v>
      </c>
      <c r="O8" s="8">
        <f>'[2]X-A'!J48</f>
        <v>6</v>
      </c>
      <c r="P8" s="8">
        <f>'[2]X-A'!K48</f>
        <v>5</v>
      </c>
      <c r="Q8" s="8">
        <f>'[2]X-A'!L48</f>
        <v>0</v>
      </c>
      <c r="R8" s="8">
        <f t="shared" si="1"/>
        <v>38</v>
      </c>
      <c r="S8" s="8">
        <f t="shared" si="2"/>
        <v>152</v>
      </c>
      <c r="T8" s="77">
        <f t="shared" si="3"/>
        <v>4</v>
      </c>
      <c r="U8" s="77">
        <f>T8*100/8</f>
        <v>50</v>
      </c>
    </row>
    <row r="9" spans="1:21" x14ac:dyDescent="0.2">
      <c r="A9" s="120"/>
      <c r="B9" s="120"/>
      <c r="C9" s="8" t="s">
        <v>113</v>
      </c>
      <c r="D9" s="9" t="s">
        <v>116</v>
      </c>
      <c r="E9" s="8">
        <v>34</v>
      </c>
      <c r="F9" s="8">
        <v>34</v>
      </c>
      <c r="G9" s="8">
        <v>31</v>
      </c>
      <c r="H9" s="77">
        <f t="shared" si="0"/>
        <v>91.17647058823529</v>
      </c>
      <c r="I9" s="8">
        <f>'[2]X-B'!D47</f>
        <v>2</v>
      </c>
      <c r="J9" s="8">
        <f>'[2]X-B'!E47</f>
        <v>3</v>
      </c>
      <c r="K9" s="8">
        <f>'[2]X-B'!F47</f>
        <v>4</v>
      </c>
      <c r="L9" s="8">
        <f>'[2]X-B'!G47</f>
        <v>1</v>
      </c>
      <c r="M9" s="8">
        <f>'[2]X-B'!I47</f>
        <v>8</v>
      </c>
      <c r="N9" s="8">
        <f>'[2]X-B'!J47</f>
        <v>2</v>
      </c>
      <c r="O9" s="8">
        <f>'[2]X-B'!K47</f>
        <v>5</v>
      </c>
      <c r="P9" s="8">
        <f>'[2]X-B'!L47</f>
        <v>6</v>
      </c>
      <c r="Q9" s="8">
        <f>'[2]X-B'!M47</f>
        <v>3</v>
      </c>
      <c r="R9" s="8">
        <f t="shared" si="1"/>
        <v>34</v>
      </c>
      <c r="S9" s="8">
        <f t="shared" si="2"/>
        <v>120</v>
      </c>
      <c r="T9" s="77">
        <f t="shared" si="3"/>
        <v>3.5294117647058822</v>
      </c>
      <c r="U9" s="77">
        <f t="shared" si="4"/>
        <v>44.117647058823529</v>
      </c>
    </row>
    <row r="10" spans="1:21" x14ac:dyDescent="0.2">
      <c r="A10" s="120"/>
      <c r="B10" s="120"/>
      <c r="C10" s="8" t="s">
        <v>114</v>
      </c>
      <c r="D10" s="9" t="s">
        <v>116</v>
      </c>
      <c r="E10" s="8">
        <v>37</v>
      </c>
      <c r="F10" s="8">
        <v>36</v>
      </c>
      <c r="G10" s="8">
        <v>36</v>
      </c>
      <c r="H10" s="8">
        <f t="shared" si="0"/>
        <v>100</v>
      </c>
      <c r="I10" s="8">
        <f>'[2]X-C'!B45</f>
        <v>3</v>
      </c>
      <c r="J10" s="8">
        <f>'[2]X-C'!C45</f>
        <v>6</v>
      </c>
      <c r="K10" s="8">
        <f>'[2]X-C'!D45</f>
        <v>4</v>
      </c>
      <c r="L10" s="8">
        <f>'[2]X-C'!E45</f>
        <v>4</v>
      </c>
      <c r="M10" s="8">
        <f>'[2]X-C'!F45</f>
        <v>3</v>
      </c>
      <c r="N10" s="8">
        <f>'[2]X-C'!G45</f>
        <v>5</v>
      </c>
      <c r="O10" s="8">
        <f>'[2]X-C'!I45</f>
        <v>4</v>
      </c>
      <c r="P10" s="8">
        <f>'[2]X-C'!J45</f>
        <v>7</v>
      </c>
      <c r="Q10" s="8">
        <f>'[2]X-C'!K45</f>
        <v>0</v>
      </c>
      <c r="R10" s="8">
        <f t="shared" si="1"/>
        <v>36</v>
      </c>
      <c r="S10" s="8">
        <f t="shared" si="2"/>
        <v>152</v>
      </c>
      <c r="T10" s="77">
        <f t="shared" si="3"/>
        <v>4.2222222222222223</v>
      </c>
      <c r="U10" s="78">
        <f t="shared" si="4"/>
        <v>52.777777777777779</v>
      </c>
    </row>
    <row r="11" spans="1:21" x14ac:dyDescent="0.2">
      <c r="A11" s="120"/>
      <c r="B11" s="120"/>
      <c r="C11" s="123" t="s">
        <v>115</v>
      </c>
      <c r="D11" s="123"/>
      <c r="E11" s="40">
        <f>SUM(E8:E10)</f>
        <v>110</v>
      </c>
      <c r="F11" s="40">
        <f>F8+F9+F10</f>
        <v>108</v>
      </c>
      <c r="G11" s="40">
        <f>G8+G9+G10</f>
        <v>105</v>
      </c>
      <c r="H11" s="42">
        <f t="shared" si="0"/>
        <v>97.222222222222214</v>
      </c>
      <c r="I11" s="40">
        <f t="shared" ref="I11:Q11" si="6">I8+I9+I10</f>
        <v>8</v>
      </c>
      <c r="J11" s="40">
        <f t="shared" si="6"/>
        <v>11</v>
      </c>
      <c r="K11" s="40">
        <f t="shared" si="6"/>
        <v>15</v>
      </c>
      <c r="L11" s="40">
        <f t="shared" si="6"/>
        <v>8</v>
      </c>
      <c r="M11" s="40">
        <f t="shared" si="6"/>
        <v>15</v>
      </c>
      <c r="N11" s="40">
        <f t="shared" si="6"/>
        <v>15</v>
      </c>
      <c r="O11" s="40">
        <f t="shared" si="6"/>
        <v>15</v>
      </c>
      <c r="P11" s="40">
        <f t="shared" si="6"/>
        <v>18</v>
      </c>
      <c r="Q11" s="40">
        <f t="shared" si="6"/>
        <v>3</v>
      </c>
      <c r="R11" s="40">
        <f t="shared" si="1"/>
        <v>108</v>
      </c>
      <c r="S11" s="40">
        <f t="shared" si="2"/>
        <v>424</v>
      </c>
      <c r="T11" s="42">
        <f t="shared" si="3"/>
        <v>3.925925925925926</v>
      </c>
      <c r="U11" s="42">
        <f t="shared" si="4"/>
        <v>49.074074074074076</v>
      </c>
    </row>
    <row r="12" spans="1:21" x14ac:dyDescent="0.2">
      <c r="A12" s="125">
        <v>3</v>
      </c>
      <c r="B12" s="125" t="s">
        <v>117</v>
      </c>
      <c r="C12" s="16" t="s">
        <v>111</v>
      </c>
      <c r="D12" s="16" t="s">
        <v>118</v>
      </c>
      <c r="E12" s="16">
        <v>0</v>
      </c>
      <c r="F12" s="16">
        <v>0</v>
      </c>
      <c r="G12" s="16">
        <v>0</v>
      </c>
      <c r="H12" s="8" t="e">
        <f t="shared" si="0"/>
        <v>#DIV/0!</v>
      </c>
      <c r="I12" s="16">
        <f>'[2]X-A'!D49</f>
        <v>0</v>
      </c>
      <c r="J12" s="16">
        <f>'[2]X-A'!E49</f>
        <v>0</v>
      </c>
      <c r="K12" s="16">
        <f>'[2]X-A'!F49</f>
        <v>0</v>
      </c>
      <c r="L12" s="16">
        <f>'[2]X-A'!G49</f>
        <v>0</v>
      </c>
      <c r="M12" s="16">
        <f>'[2]X-A'!H49</f>
        <v>0</v>
      </c>
      <c r="N12" s="16">
        <f>'[2]X-A'!I49</f>
        <v>0</v>
      </c>
      <c r="O12" s="16">
        <f>'[2]X-A'!J49</f>
        <v>0</v>
      </c>
      <c r="P12" s="16">
        <f>'[2]X-A'!K49</f>
        <v>0</v>
      </c>
      <c r="Q12" s="16">
        <f>'[2]X-A'!L49</f>
        <v>0</v>
      </c>
      <c r="R12" s="8">
        <f t="shared" si="1"/>
        <v>0</v>
      </c>
      <c r="S12" s="8">
        <f t="shared" si="2"/>
        <v>0</v>
      </c>
      <c r="T12" s="77" t="e">
        <f t="shared" si="3"/>
        <v>#DIV/0!</v>
      </c>
      <c r="U12" s="77" t="e">
        <f>T12*100/8</f>
        <v>#DIV/0!</v>
      </c>
    </row>
    <row r="13" spans="1:21" x14ac:dyDescent="0.2">
      <c r="A13" s="126"/>
      <c r="B13" s="126"/>
      <c r="C13" s="16" t="s">
        <v>113</v>
      </c>
      <c r="D13" s="16" t="s">
        <v>118</v>
      </c>
      <c r="E13" s="16">
        <v>5</v>
      </c>
      <c r="F13" s="16">
        <v>5</v>
      </c>
      <c r="G13" s="16">
        <v>5</v>
      </c>
      <c r="H13" s="8">
        <f t="shared" si="0"/>
        <v>100</v>
      </c>
      <c r="I13" s="16">
        <f>'[2]X-B'!D48</f>
        <v>4</v>
      </c>
      <c r="J13" s="16">
        <f>'[2]X-B'!E48</f>
        <v>0</v>
      </c>
      <c r="K13" s="16">
        <f>'[2]X-B'!F48</f>
        <v>1</v>
      </c>
      <c r="L13" s="16">
        <f>'[2]X-B'!G48</f>
        <v>0</v>
      </c>
      <c r="M13" s="16">
        <f>'[2]X-B'!I48</f>
        <v>0</v>
      </c>
      <c r="N13" s="16">
        <f>'[2]X-B'!J48</f>
        <v>0</v>
      </c>
      <c r="O13" s="16">
        <f>'[2]X-B'!K48</f>
        <v>0</v>
      </c>
      <c r="P13" s="16">
        <f>'[2]X-B'!L48</f>
        <v>0</v>
      </c>
      <c r="Q13" s="16">
        <f>'[2]X-B'!M48</f>
        <v>0</v>
      </c>
      <c r="R13" s="8">
        <f t="shared" si="1"/>
        <v>5</v>
      </c>
      <c r="S13" s="8">
        <f t="shared" si="2"/>
        <v>38</v>
      </c>
      <c r="T13" s="77">
        <f t="shared" si="3"/>
        <v>7.6</v>
      </c>
      <c r="U13" s="77">
        <f t="shared" si="4"/>
        <v>95</v>
      </c>
    </row>
    <row r="14" spans="1:21" x14ac:dyDescent="0.2">
      <c r="A14" s="126"/>
      <c r="B14" s="126"/>
      <c r="C14" s="16" t="s">
        <v>114</v>
      </c>
      <c r="D14" s="16" t="s">
        <v>118</v>
      </c>
      <c r="E14" s="16">
        <v>0</v>
      </c>
      <c r="F14" s="16">
        <v>0</v>
      </c>
      <c r="G14" s="16">
        <v>0</v>
      </c>
      <c r="H14" s="8" t="e">
        <f t="shared" si="0"/>
        <v>#DIV/0!</v>
      </c>
      <c r="I14" s="16">
        <f>'[2]X-C'!B46</f>
        <v>0</v>
      </c>
      <c r="J14" s="16">
        <f>'[2]X-C'!C46</f>
        <v>0</v>
      </c>
      <c r="K14" s="16">
        <f>'[2]X-C'!D46</f>
        <v>0</v>
      </c>
      <c r="L14" s="16">
        <f>'[2]X-C'!E46</f>
        <v>0</v>
      </c>
      <c r="M14" s="16">
        <f>'[2]X-C'!F46</f>
        <v>0</v>
      </c>
      <c r="N14" s="16">
        <f>'[2]X-C'!G46</f>
        <v>0</v>
      </c>
      <c r="O14" s="16">
        <f>'[2]X-C'!I46</f>
        <v>0</v>
      </c>
      <c r="P14" s="16">
        <f>'[2]X-C'!J46</f>
        <v>0</v>
      </c>
      <c r="Q14" s="16">
        <f>'[2]X-C'!K46</f>
        <v>0</v>
      </c>
      <c r="R14" s="8">
        <f t="shared" si="1"/>
        <v>0</v>
      </c>
      <c r="S14" s="8">
        <f t="shared" si="2"/>
        <v>0</v>
      </c>
      <c r="T14" s="77" t="e">
        <f t="shared" si="3"/>
        <v>#DIV/0!</v>
      </c>
      <c r="U14" s="78" t="e">
        <f t="shared" si="4"/>
        <v>#DIV/0!</v>
      </c>
    </row>
    <row r="15" spans="1:21" x14ac:dyDescent="0.2">
      <c r="A15" s="127"/>
      <c r="B15" s="127"/>
      <c r="C15" s="123" t="s">
        <v>115</v>
      </c>
      <c r="D15" s="123"/>
      <c r="E15" s="40">
        <f>SUM(E12:E14)</f>
        <v>5</v>
      </c>
      <c r="F15" s="40">
        <f>F12+F13+F14</f>
        <v>5</v>
      </c>
      <c r="G15" s="40">
        <f>G12+G13+G14</f>
        <v>5</v>
      </c>
      <c r="H15" s="40">
        <f>G15/F15*100</f>
        <v>100</v>
      </c>
      <c r="I15" s="40">
        <f t="shared" ref="I15:Q15" si="7">I12+I13+I14</f>
        <v>4</v>
      </c>
      <c r="J15" s="40">
        <f t="shared" si="7"/>
        <v>0</v>
      </c>
      <c r="K15" s="40">
        <f t="shared" si="7"/>
        <v>1</v>
      </c>
      <c r="L15" s="40">
        <f t="shared" si="7"/>
        <v>0</v>
      </c>
      <c r="M15" s="40">
        <f t="shared" si="7"/>
        <v>0</v>
      </c>
      <c r="N15" s="40">
        <f t="shared" si="7"/>
        <v>0</v>
      </c>
      <c r="O15" s="40">
        <f t="shared" si="7"/>
        <v>0</v>
      </c>
      <c r="P15" s="40">
        <f t="shared" si="7"/>
        <v>0</v>
      </c>
      <c r="Q15" s="40">
        <f t="shared" si="7"/>
        <v>0</v>
      </c>
      <c r="R15" s="40">
        <f>SUM(I15:Q15)</f>
        <v>5</v>
      </c>
      <c r="S15" s="40">
        <f t="shared" si="2"/>
        <v>38</v>
      </c>
      <c r="T15" s="42">
        <f t="shared" si="3"/>
        <v>7.6</v>
      </c>
      <c r="U15" s="42">
        <f t="shared" si="4"/>
        <v>95</v>
      </c>
    </row>
    <row r="16" spans="1:21" x14ac:dyDescent="0.2">
      <c r="A16" s="120">
        <v>4</v>
      </c>
      <c r="B16" s="120" t="s">
        <v>30</v>
      </c>
      <c r="C16" s="8" t="s">
        <v>111</v>
      </c>
      <c r="D16" s="9" t="s">
        <v>119</v>
      </c>
      <c r="E16" s="8">
        <v>39</v>
      </c>
      <c r="F16" s="8">
        <v>38</v>
      </c>
      <c r="G16" s="8">
        <v>38</v>
      </c>
      <c r="H16" s="8">
        <f t="shared" si="0"/>
        <v>100</v>
      </c>
      <c r="I16" s="8">
        <f>'[2]X-A'!D52</f>
        <v>2</v>
      </c>
      <c r="J16" s="8">
        <f>'[2]X-A'!E52</f>
        <v>6</v>
      </c>
      <c r="K16" s="8">
        <f>'[2]X-A'!F52</f>
        <v>4</v>
      </c>
      <c r="L16" s="8">
        <f>'[2]X-A'!G52</f>
        <v>8</v>
      </c>
      <c r="M16" s="8">
        <f>'[2]X-A'!H52</f>
        <v>4</v>
      </c>
      <c r="N16" s="8">
        <f>'[2]X-A'!I52</f>
        <v>4</v>
      </c>
      <c r="O16" s="8">
        <f>'[2]X-A'!J52</f>
        <v>4</v>
      </c>
      <c r="P16" s="8">
        <f>'[2]X-A'!K52</f>
        <v>6</v>
      </c>
      <c r="Q16" s="8">
        <f>'[2]X-A'!L52</f>
        <v>0</v>
      </c>
      <c r="R16" s="8">
        <f t="shared" si="1"/>
        <v>38</v>
      </c>
      <c r="S16" s="8">
        <f t="shared" si="2"/>
        <v>164</v>
      </c>
      <c r="T16" s="77">
        <f t="shared" si="3"/>
        <v>4.3157894736842106</v>
      </c>
      <c r="U16" s="77">
        <f>T16*100/8</f>
        <v>53.94736842105263</v>
      </c>
    </row>
    <row r="17" spans="1:21" x14ac:dyDescent="0.2">
      <c r="A17" s="120"/>
      <c r="B17" s="120"/>
      <c r="C17" s="8" t="s">
        <v>113</v>
      </c>
      <c r="D17" s="9" t="s">
        <v>120</v>
      </c>
      <c r="E17" s="8">
        <v>39</v>
      </c>
      <c r="F17" s="8">
        <v>39</v>
      </c>
      <c r="G17" s="8">
        <v>35</v>
      </c>
      <c r="H17" s="77">
        <f t="shared" si="0"/>
        <v>89.743589743589752</v>
      </c>
      <c r="I17" s="8">
        <f>'[2]X-B'!D51</f>
        <v>4</v>
      </c>
      <c r="J17" s="8">
        <f>'[2]X-B'!E51</f>
        <v>4</v>
      </c>
      <c r="K17" s="8">
        <f>'[2]X-B'!F51</f>
        <v>3</v>
      </c>
      <c r="L17" s="8">
        <f>'[2]X-B'!G51</f>
        <v>8</v>
      </c>
      <c r="M17" s="8">
        <f>'[2]X-B'!I51</f>
        <v>9</v>
      </c>
      <c r="N17" s="8">
        <f>'[2]X-B'!J51</f>
        <v>0</v>
      </c>
      <c r="O17" s="8">
        <f>'[2]X-B'!K51</f>
        <v>1</v>
      </c>
      <c r="P17" s="8">
        <f>'[2]X-B'!L51</f>
        <v>6</v>
      </c>
      <c r="Q17" s="8">
        <f>'[2]X-B'!M51</f>
        <v>4</v>
      </c>
      <c r="R17" s="8">
        <f t="shared" si="1"/>
        <v>39</v>
      </c>
      <c r="S17" s="8">
        <f t="shared" si="2"/>
        <v>162</v>
      </c>
      <c r="T17" s="77">
        <f t="shared" si="3"/>
        <v>4.1538461538461542</v>
      </c>
      <c r="U17" s="77">
        <f t="shared" si="4"/>
        <v>51.923076923076927</v>
      </c>
    </row>
    <row r="18" spans="1:21" x14ac:dyDescent="0.2">
      <c r="A18" s="120"/>
      <c r="B18" s="120"/>
      <c r="C18" s="8" t="s">
        <v>114</v>
      </c>
      <c r="D18" s="9" t="s">
        <v>121</v>
      </c>
      <c r="E18" s="8">
        <v>37</v>
      </c>
      <c r="F18" s="8">
        <v>36</v>
      </c>
      <c r="G18" s="8">
        <v>33</v>
      </c>
      <c r="H18" s="77">
        <f t="shared" si="0"/>
        <v>91.666666666666657</v>
      </c>
      <c r="I18" s="8">
        <f>'[2]X-C'!B49</f>
        <v>4</v>
      </c>
      <c r="J18" s="8">
        <f>'[2]X-C'!C49</f>
        <v>6</v>
      </c>
      <c r="K18" s="8">
        <f>'[2]X-C'!D49</f>
        <v>3</v>
      </c>
      <c r="L18" s="8">
        <f>'[2]X-C'!E49</f>
        <v>6</v>
      </c>
      <c r="M18" s="8">
        <f>'[2]X-C'!F49</f>
        <v>3</v>
      </c>
      <c r="N18" s="8">
        <f>'[2]X-C'!G49</f>
        <v>3</v>
      </c>
      <c r="O18" s="8">
        <f>'[2]X-C'!I49</f>
        <v>2</v>
      </c>
      <c r="P18" s="8">
        <f>'[2]X-C'!J49</f>
        <v>6</v>
      </c>
      <c r="Q18" s="8">
        <f>'[2]X-C'!K49</f>
        <v>3</v>
      </c>
      <c r="R18" s="8">
        <f t="shared" si="1"/>
        <v>36</v>
      </c>
      <c r="S18" s="8">
        <f t="shared" si="2"/>
        <v>153</v>
      </c>
      <c r="T18" s="77">
        <f t="shared" si="3"/>
        <v>4.25</v>
      </c>
      <c r="U18" s="78">
        <f t="shared" si="4"/>
        <v>53.125</v>
      </c>
    </row>
    <row r="19" spans="1:21" x14ac:dyDescent="0.2">
      <c r="A19" s="120"/>
      <c r="B19" s="120"/>
      <c r="C19" s="123" t="s">
        <v>115</v>
      </c>
      <c r="D19" s="123"/>
      <c r="E19" s="40">
        <f>SUM(E16:E18)</f>
        <v>115</v>
      </c>
      <c r="F19" s="40">
        <f>SUM(F16:F18)</f>
        <v>113</v>
      </c>
      <c r="G19" s="40">
        <f>SUM(G16:G18)</f>
        <v>106</v>
      </c>
      <c r="H19" s="42">
        <f t="shared" si="0"/>
        <v>93.805309734513273</v>
      </c>
      <c r="I19" s="40">
        <f t="shared" ref="I19:Q19" si="8">I16+I17+I18</f>
        <v>10</v>
      </c>
      <c r="J19" s="40">
        <f t="shared" si="8"/>
        <v>16</v>
      </c>
      <c r="K19" s="40">
        <f t="shared" si="8"/>
        <v>10</v>
      </c>
      <c r="L19" s="40">
        <f t="shared" si="8"/>
        <v>22</v>
      </c>
      <c r="M19" s="40">
        <f t="shared" si="8"/>
        <v>16</v>
      </c>
      <c r="N19" s="40">
        <f t="shared" si="8"/>
        <v>7</v>
      </c>
      <c r="O19" s="40">
        <f t="shared" si="8"/>
        <v>7</v>
      </c>
      <c r="P19" s="40">
        <f t="shared" si="8"/>
        <v>18</v>
      </c>
      <c r="Q19" s="40">
        <f t="shared" si="8"/>
        <v>7</v>
      </c>
      <c r="R19" s="40">
        <f t="shared" si="1"/>
        <v>113</v>
      </c>
      <c r="S19" s="40">
        <f t="shared" si="2"/>
        <v>479</v>
      </c>
      <c r="T19" s="42">
        <f t="shared" si="3"/>
        <v>4.2389380530973453</v>
      </c>
      <c r="U19" s="42">
        <f t="shared" si="4"/>
        <v>52.986725663716818</v>
      </c>
    </row>
    <row r="20" spans="1:21" x14ac:dyDescent="0.2">
      <c r="A20" s="120">
        <v>5</v>
      </c>
      <c r="B20" s="120" t="s">
        <v>58</v>
      </c>
      <c r="C20" s="8" t="s">
        <v>111</v>
      </c>
      <c r="D20" s="79" t="s">
        <v>122</v>
      </c>
      <c r="E20" s="8">
        <v>39</v>
      </c>
      <c r="F20" s="8">
        <v>38</v>
      </c>
      <c r="G20" s="8">
        <v>38</v>
      </c>
      <c r="H20" s="8">
        <f t="shared" si="0"/>
        <v>100</v>
      </c>
      <c r="I20" s="8">
        <f>'[2]X-A'!D53</f>
        <v>2</v>
      </c>
      <c r="J20" s="8">
        <f>'[2]X-A'!E53</f>
        <v>2</v>
      </c>
      <c r="K20" s="8">
        <f>'[2]X-A'!F53</f>
        <v>3</v>
      </c>
      <c r="L20" s="8">
        <f>'[2]X-A'!G53</f>
        <v>7</v>
      </c>
      <c r="M20" s="8">
        <f>'[2]X-A'!H53</f>
        <v>6</v>
      </c>
      <c r="N20" s="8">
        <f>'[2]X-A'!I53</f>
        <v>10</v>
      </c>
      <c r="O20" s="8">
        <f>'[2]X-A'!J53</f>
        <v>3</v>
      </c>
      <c r="P20" s="8">
        <f>'[2]X-A'!K53</f>
        <v>5</v>
      </c>
      <c r="Q20" s="8">
        <f>'[2]X-A'!L53</f>
        <v>0</v>
      </c>
      <c r="R20" s="8">
        <f t="shared" si="1"/>
        <v>38</v>
      </c>
      <c r="S20" s="8">
        <f t="shared" si="2"/>
        <v>148</v>
      </c>
      <c r="T20" s="77">
        <f t="shared" si="3"/>
        <v>3.8947368421052633</v>
      </c>
      <c r="U20" s="77">
        <f>T20*100/8</f>
        <v>48.684210526315788</v>
      </c>
    </row>
    <row r="21" spans="1:21" x14ac:dyDescent="0.2">
      <c r="A21" s="120"/>
      <c r="B21" s="120"/>
      <c r="C21" s="8" t="s">
        <v>113</v>
      </c>
      <c r="D21" s="79" t="s">
        <v>122</v>
      </c>
      <c r="E21" s="8">
        <v>39</v>
      </c>
      <c r="F21" s="8">
        <v>39</v>
      </c>
      <c r="G21" s="8">
        <v>39</v>
      </c>
      <c r="H21" s="8">
        <f t="shared" si="0"/>
        <v>100</v>
      </c>
      <c r="I21" s="8">
        <f>'[2]X-B'!D52</f>
        <v>3</v>
      </c>
      <c r="J21" s="8">
        <f>'[2]X-B'!E52</f>
        <v>3</v>
      </c>
      <c r="K21" s="8">
        <f>'[2]X-B'!F52</f>
        <v>1</v>
      </c>
      <c r="L21" s="8">
        <f>'[2]X-B'!G52</f>
        <v>6</v>
      </c>
      <c r="M21" s="8">
        <f>'[2]X-B'!I52</f>
        <v>4</v>
      </c>
      <c r="N21" s="8">
        <f>'[2]X-B'!J52</f>
        <v>4</v>
      </c>
      <c r="O21" s="8">
        <f>'[2]X-B'!K52</f>
        <v>7</v>
      </c>
      <c r="P21" s="8">
        <f>'[2]X-B'!L52</f>
        <v>11</v>
      </c>
      <c r="Q21" s="8">
        <f>'[2]X-B'!M52</f>
        <v>0</v>
      </c>
      <c r="R21" s="8">
        <f t="shared" si="1"/>
        <v>39</v>
      </c>
      <c r="S21" s="8">
        <f t="shared" si="2"/>
        <v>134</v>
      </c>
      <c r="T21" s="77">
        <f t="shared" si="3"/>
        <v>3.4358974358974357</v>
      </c>
      <c r="U21" s="77">
        <f t="shared" si="4"/>
        <v>42.948717948717949</v>
      </c>
    </row>
    <row r="22" spans="1:21" x14ac:dyDescent="0.2">
      <c r="A22" s="120"/>
      <c r="B22" s="120"/>
      <c r="C22" s="8" t="s">
        <v>114</v>
      </c>
      <c r="D22" s="79" t="s">
        <v>122</v>
      </c>
      <c r="E22" s="8">
        <v>37</v>
      </c>
      <c r="F22" s="8">
        <v>36</v>
      </c>
      <c r="G22" s="8">
        <v>36</v>
      </c>
      <c r="H22" s="8">
        <f t="shared" si="0"/>
        <v>100</v>
      </c>
      <c r="I22" s="8">
        <f>'[2]X-C'!B50</f>
        <v>5</v>
      </c>
      <c r="J22" s="8">
        <f>'[2]X-C'!C50</f>
        <v>2</v>
      </c>
      <c r="K22" s="8">
        <f>'[2]X-C'!D50</f>
        <v>5</v>
      </c>
      <c r="L22" s="8">
        <f>'[2]X-C'!E50</f>
        <v>3</v>
      </c>
      <c r="M22" s="8">
        <f>'[2]X-C'!F50</f>
        <v>4</v>
      </c>
      <c r="N22" s="8">
        <f>'[2]X-C'!G50</f>
        <v>4</v>
      </c>
      <c r="O22" s="8">
        <f>'[2]X-C'!I50</f>
        <v>5</v>
      </c>
      <c r="P22" s="8">
        <f>'[2]X-C'!J50</f>
        <v>8</v>
      </c>
      <c r="Q22" s="8">
        <f>'[2]X-C'!K50</f>
        <v>0</v>
      </c>
      <c r="R22" s="8">
        <f t="shared" si="1"/>
        <v>36</v>
      </c>
      <c r="S22" s="8">
        <f t="shared" si="2"/>
        <v>145</v>
      </c>
      <c r="T22" s="77">
        <f t="shared" si="3"/>
        <v>4.0277777777777777</v>
      </c>
      <c r="U22" s="78">
        <f t="shared" si="4"/>
        <v>50.347222222222221</v>
      </c>
    </row>
    <row r="23" spans="1:21" x14ac:dyDescent="0.2">
      <c r="A23" s="120"/>
      <c r="B23" s="120"/>
      <c r="C23" s="123" t="s">
        <v>115</v>
      </c>
      <c r="D23" s="123"/>
      <c r="E23" s="40">
        <f>SUM(E20:E22)</f>
        <v>115</v>
      </c>
      <c r="F23" s="40">
        <f>SUM(F20:F22)</f>
        <v>113</v>
      </c>
      <c r="G23" s="40">
        <f>SUM(G20:G22)</f>
        <v>113</v>
      </c>
      <c r="H23" s="42">
        <f t="shared" si="0"/>
        <v>100</v>
      </c>
      <c r="I23" s="40">
        <f t="shared" ref="I23:Q23" si="9">I20+I21+I22</f>
        <v>10</v>
      </c>
      <c r="J23" s="40">
        <f t="shared" si="9"/>
        <v>7</v>
      </c>
      <c r="K23" s="40">
        <f t="shared" si="9"/>
        <v>9</v>
      </c>
      <c r="L23" s="80">
        <f t="shared" si="9"/>
        <v>16</v>
      </c>
      <c r="M23" s="40">
        <f t="shared" si="9"/>
        <v>14</v>
      </c>
      <c r="N23" s="40">
        <f t="shared" si="9"/>
        <v>18</v>
      </c>
      <c r="O23" s="40">
        <f t="shared" si="9"/>
        <v>15</v>
      </c>
      <c r="P23" s="40">
        <f t="shared" si="9"/>
        <v>24</v>
      </c>
      <c r="Q23" s="40">
        <f t="shared" si="9"/>
        <v>0</v>
      </c>
      <c r="R23" s="40">
        <f t="shared" si="1"/>
        <v>113</v>
      </c>
      <c r="S23" s="40">
        <f t="shared" si="2"/>
        <v>427</v>
      </c>
      <c r="T23" s="42">
        <f t="shared" si="3"/>
        <v>3.7787610619469025</v>
      </c>
      <c r="U23" s="42">
        <f t="shared" si="4"/>
        <v>47.23451327433628</v>
      </c>
    </row>
    <row r="24" spans="1:21" x14ac:dyDescent="0.2">
      <c r="A24" s="120">
        <v>6</v>
      </c>
      <c r="B24" s="133" t="s">
        <v>123</v>
      </c>
      <c r="C24" s="8" t="s">
        <v>111</v>
      </c>
      <c r="D24" s="9" t="s">
        <v>124</v>
      </c>
      <c r="E24" s="8">
        <v>39</v>
      </c>
      <c r="F24" s="8">
        <v>38</v>
      </c>
      <c r="G24" s="8">
        <v>38</v>
      </c>
      <c r="H24" s="8">
        <f t="shared" si="0"/>
        <v>100</v>
      </c>
      <c r="I24" s="8">
        <f>'[2]X-A'!D54</f>
        <v>2</v>
      </c>
      <c r="J24" s="8">
        <f>'[2]X-A'!E54</f>
        <v>2</v>
      </c>
      <c r="K24" s="8">
        <f>'[2]X-A'!F54</f>
        <v>6</v>
      </c>
      <c r="L24" s="8">
        <f>'[2]X-A'!G54</f>
        <v>4</v>
      </c>
      <c r="M24" s="8">
        <f>'[2]X-A'!H54</f>
        <v>7</v>
      </c>
      <c r="N24" s="8">
        <f>'[2]X-A'!I54</f>
        <v>7</v>
      </c>
      <c r="O24" s="8">
        <f>'[2]X-A'!J54</f>
        <v>5</v>
      </c>
      <c r="P24" s="8">
        <f>'[2]X-A'!K54</f>
        <v>5</v>
      </c>
      <c r="Q24" s="8">
        <f>'[2]X-A'!L54</f>
        <v>0</v>
      </c>
      <c r="R24" s="8">
        <f t="shared" si="1"/>
        <v>38</v>
      </c>
      <c r="S24" s="8">
        <f t="shared" si="2"/>
        <v>150</v>
      </c>
      <c r="T24" s="77">
        <f t="shared" si="3"/>
        <v>3.9473684210526314</v>
      </c>
      <c r="U24" s="77">
        <f>T24*100/8</f>
        <v>49.34210526315789</v>
      </c>
    </row>
    <row r="25" spans="1:21" x14ac:dyDescent="0.2">
      <c r="A25" s="120"/>
      <c r="B25" s="133"/>
      <c r="C25" s="8" t="s">
        <v>113</v>
      </c>
      <c r="D25" s="9" t="s">
        <v>48</v>
      </c>
      <c r="E25" s="8">
        <v>39</v>
      </c>
      <c r="F25" s="8">
        <v>39</v>
      </c>
      <c r="G25" s="8">
        <v>38</v>
      </c>
      <c r="H25" s="77">
        <f t="shared" si="0"/>
        <v>97.435897435897431</v>
      </c>
      <c r="I25" s="8">
        <f>'[2]X-B'!D53</f>
        <v>2</v>
      </c>
      <c r="J25" s="8">
        <f>'[2]X-B'!E53</f>
        <v>2</v>
      </c>
      <c r="K25" s="8">
        <f>'[2]X-B'!F53</f>
        <v>3</v>
      </c>
      <c r="L25" s="8">
        <f>'[2]X-B'!G53</f>
        <v>6</v>
      </c>
      <c r="M25" s="8">
        <f>'[2]X-B'!I53</f>
        <v>5</v>
      </c>
      <c r="N25" s="8">
        <f>'[2]X-B'!J53</f>
        <v>2</v>
      </c>
      <c r="O25" s="8">
        <f>'[2]X-B'!K53</f>
        <v>5</v>
      </c>
      <c r="P25" s="8">
        <f>'[2]X-B'!L53</f>
        <v>13</v>
      </c>
      <c r="Q25" s="8">
        <f>'[2]X-B'!M53</f>
        <v>1</v>
      </c>
      <c r="R25" s="8">
        <f t="shared" si="1"/>
        <v>39</v>
      </c>
      <c r="S25" s="8">
        <f t="shared" si="2"/>
        <v>127</v>
      </c>
      <c r="T25" s="77">
        <f t="shared" si="3"/>
        <v>3.2564102564102564</v>
      </c>
      <c r="U25" s="77">
        <f t="shared" si="4"/>
        <v>40.705128205128204</v>
      </c>
    </row>
    <row r="26" spans="1:21" x14ac:dyDescent="0.2">
      <c r="A26" s="120"/>
      <c r="B26" s="133"/>
      <c r="C26" s="8" t="s">
        <v>114</v>
      </c>
      <c r="D26" s="9" t="s">
        <v>48</v>
      </c>
      <c r="E26" s="8">
        <v>37</v>
      </c>
      <c r="F26" s="8">
        <v>36</v>
      </c>
      <c r="G26" s="8">
        <v>36</v>
      </c>
      <c r="H26" s="8">
        <f t="shared" si="0"/>
        <v>100</v>
      </c>
      <c r="I26" s="8">
        <f>'[2]X-C'!B51</f>
        <v>3</v>
      </c>
      <c r="J26" s="8">
        <f>'[2]X-C'!C51</f>
        <v>3</v>
      </c>
      <c r="K26" s="8">
        <f>'[2]X-C'!D51</f>
        <v>4</v>
      </c>
      <c r="L26" s="8">
        <f>'[2]X-C'!E51</f>
        <v>7</v>
      </c>
      <c r="M26" s="8">
        <f>'[2]X-C'!F51</f>
        <v>3</v>
      </c>
      <c r="N26" s="8">
        <f>'[2]X-C'!G51</f>
        <v>7</v>
      </c>
      <c r="O26" s="8">
        <f>'[2]X-C'!I51</f>
        <v>1</v>
      </c>
      <c r="P26" s="8">
        <f>'[2]X-C'!J51</f>
        <v>8</v>
      </c>
      <c r="Q26" s="8">
        <f>'[2]X-C'!K51</f>
        <v>0</v>
      </c>
      <c r="R26" s="8">
        <f t="shared" si="1"/>
        <v>36</v>
      </c>
      <c r="S26" s="8">
        <f t="shared" si="2"/>
        <v>147</v>
      </c>
      <c r="T26" s="77">
        <f t="shared" si="3"/>
        <v>4.083333333333333</v>
      </c>
      <c r="U26" s="78">
        <f t="shared" si="4"/>
        <v>51.041666666666664</v>
      </c>
    </row>
    <row r="27" spans="1:21" x14ac:dyDescent="0.2">
      <c r="A27" s="120"/>
      <c r="B27" s="133"/>
      <c r="C27" s="123" t="s">
        <v>115</v>
      </c>
      <c r="D27" s="123"/>
      <c r="E27" s="40">
        <f>SUM(E24:E26)</f>
        <v>115</v>
      </c>
      <c r="F27" s="40">
        <f>F24+F25+F26</f>
        <v>113</v>
      </c>
      <c r="G27" s="40">
        <f>G24+G25+G26</f>
        <v>112</v>
      </c>
      <c r="H27" s="42">
        <f t="shared" si="0"/>
        <v>99.115044247787608</v>
      </c>
      <c r="I27" s="40">
        <f t="shared" ref="I27:Q27" si="10">I24+I25+I26</f>
        <v>7</v>
      </c>
      <c r="J27" s="40">
        <f t="shared" si="10"/>
        <v>7</v>
      </c>
      <c r="K27" s="40">
        <f t="shared" si="10"/>
        <v>13</v>
      </c>
      <c r="L27" s="40">
        <f t="shared" si="10"/>
        <v>17</v>
      </c>
      <c r="M27" s="40">
        <f t="shared" si="10"/>
        <v>15</v>
      </c>
      <c r="N27" s="40">
        <f t="shared" si="10"/>
        <v>16</v>
      </c>
      <c r="O27" s="40">
        <f t="shared" si="10"/>
        <v>11</v>
      </c>
      <c r="P27" s="40">
        <f t="shared" si="10"/>
        <v>26</v>
      </c>
      <c r="Q27" s="40">
        <f t="shared" si="10"/>
        <v>1</v>
      </c>
      <c r="R27" s="40">
        <f t="shared" si="1"/>
        <v>113</v>
      </c>
      <c r="S27" s="40">
        <f t="shared" si="2"/>
        <v>424</v>
      </c>
      <c r="T27" s="42">
        <f t="shared" si="3"/>
        <v>3.752212389380531</v>
      </c>
      <c r="U27" s="42">
        <f t="shared" si="4"/>
        <v>46.902654867256636</v>
      </c>
    </row>
    <row r="28" spans="1:21" x14ac:dyDescent="0.2">
      <c r="D28" s="81" t="s">
        <v>125</v>
      </c>
      <c r="E28" s="82">
        <f>E25+E26</f>
        <v>76</v>
      </c>
      <c r="F28" s="83">
        <f>F25+F26</f>
        <v>75</v>
      </c>
      <c r="G28" s="83">
        <f>G25+G26</f>
        <v>74</v>
      </c>
      <c r="H28" s="84">
        <f t="shared" si="0"/>
        <v>98.666666666666671</v>
      </c>
      <c r="I28" s="83">
        <f t="shared" ref="I28:R28" si="11">I25+I26</f>
        <v>5</v>
      </c>
      <c r="J28" s="83">
        <f t="shared" si="11"/>
        <v>5</v>
      </c>
      <c r="K28" s="83">
        <f t="shared" si="11"/>
        <v>7</v>
      </c>
      <c r="L28" s="83">
        <f t="shared" si="11"/>
        <v>13</v>
      </c>
      <c r="M28" s="83">
        <f t="shared" si="11"/>
        <v>8</v>
      </c>
      <c r="N28" s="83">
        <f t="shared" si="11"/>
        <v>9</v>
      </c>
      <c r="O28" s="83">
        <f t="shared" si="11"/>
        <v>6</v>
      </c>
      <c r="P28" s="83">
        <f t="shared" si="11"/>
        <v>21</v>
      </c>
      <c r="Q28" s="83">
        <f t="shared" si="11"/>
        <v>1</v>
      </c>
      <c r="R28" s="83">
        <f t="shared" si="11"/>
        <v>75</v>
      </c>
      <c r="S28" s="85">
        <f t="shared" si="2"/>
        <v>274</v>
      </c>
      <c r="T28" s="84">
        <f t="shared" si="3"/>
        <v>3.6533333333333333</v>
      </c>
      <c r="U28" s="84">
        <f t="shared" si="4"/>
        <v>45.666666666666664</v>
      </c>
    </row>
    <row r="29" spans="1:21" x14ac:dyDescent="0.2">
      <c r="L29" s="87" t="s">
        <v>126</v>
      </c>
      <c r="M29" s="87"/>
      <c r="N29" s="87"/>
    </row>
    <row r="30" spans="1:21" s="88" customFormat="1" ht="30" customHeight="1" x14ac:dyDescent="0.2">
      <c r="E30" s="5" t="s">
        <v>109</v>
      </c>
      <c r="F30" s="3" t="s">
        <v>6</v>
      </c>
      <c r="G30" s="3" t="s">
        <v>7</v>
      </c>
      <c r="H30" s="3" t="s">
        <v>8</v>
      </c>
      <c r="I30" s="4" t="s">
        <v>9</v>
      </c>
      <c r="J30" s="4" t="s">
        <v>10</v>
      </c>
      <c r="K30" s="4" t="s">
        <v>11</v>
      </c>
      <c r="L30" s="4" t="s">
        <v>12</v>
      </c>
      <c r="M30" s="4" t="s">
        <v>13</v>
      </c>
      <c r="N30" s="4" t="s">
        <v>14</v>
      </c>
      <c r="O30" s="4" t="s">
        <v>15</v>
      </c>
      <c r="P30" s="4" t="s">
        <v>16</v>
      </c>
      <c r="Q30" s="4" t="s">
        <v>17</v>
      </c>
      <c r="R30" s="5" t="s">
        <v>18</v>
      </c>
      <c r="S30" s="75" t="s">
        <v>19</v>
      </c>
      <c r="T30" s="75" t="s">
        <v>110</v>
      </c>
      <c r="U30" s="6" t="s">
        <v>20</v>
      </c>
    </row>
    <row r="31" spans="1:21" x14ac:dyDescent="0.2">
      <c r="E31" s="8">
        <v>115</v>
      </c>
      <c r="F31" s="8">
        <v>113</v>
      </c>
      <c r="G31" s="8">
        <v>104</v>
      </c>
      <c r="H31" s="42">
        <f>G31/F31*100</f>
        <v>92.035398230088489</v>
      </c>
      <c r="I31" s="8">
        <f t="shared" ref="I31:R31" si="12">I7+I11+I15+I19+I23+I27</f>
        <v>48</v>
      </c>
      <c r="J31" s="8">
        <f t="shared" si="12"/>
        <v>48</v>
      </c>
      <c r="K31" s="8">
        <f t="shared" si="12"/>
        <v>67</v>
      </c>
      <c r="L31" s="8">
        <f t="shared" si="12"/>
        <v>80</v>
      </c>
      <c r="M31" s="8">
        <f t="shared" si="12"/>
        <v>76</v>
      </c>
      <c r="N31" s="8">
        <f t="shared" si="12"/>
        <v>69</v>
      </c>
      <c r="O31" s="8">
        <f t="shared" si="12"/>
        <v>63</v>
      </c>
      <c r="P31" s="8">
        <f t="shared" si="12"/>
        <v>103</v>
      </c>
      <c r="Q31" s="8">
        <f t="shared" si="12"/>
        <v>11</v>
      </c>
      <c r="R31" s="8">
        <f t="shared" si="12"/>
        <v>565</v>
      </c>
      <c r="S31" s="40">
        <f>(I31*8+J31*7+K31*6+L31*5+M31*4+N31*3+O31*2+P31*1+Q31*0)</f>
        <v>2262</v>
      </c>
      <c r="T31" s="42">
        <f>S31/R31</f>
        <v>4.0035398230088495</v>
      </c>
      <c r="U31" s="42">
        <f>T31*100/8</f>
        <v>50.044247787610615</v>
      </c>
    </row>
  </sheetData>
  <mergeCells count="20">
    <mergeCell ref="A8:A11"/>
    <mergeCell ref="B8:B11"/>
    <mergeCell ref="C11:D11"/>
    <mergeCell ref="A1:U1"/>
    <mergeCell ref="A2:U2"/>
    <mergeCell ref="A4:A7"/>
    <mergeCell ref="B4:B7"/>
    <mergeCell ref="C7:D7"/>
    <mergeCell ref="A12:A15"/>
    <mergeCell ref="B12:B15"/>
    <mergeCell ref="C15:D15"/>
    <mergeCell ref="A16:A19"/>
    <mergeCell ref="B16:B19"/>
    <mergeCell ref="C19:D19"/>
    <mergeCell ref="A20:A23"/>
    <mergeCell ref="B20:B23"/>
    <mergeCell ref="C23:D23"/>
    <mergeCell ref="A24:A27"/>
    <mergeCell ref="B24:B27"/>
    <mergeCell ref="C27:D27"/>
  </mergeCells>
  <pageMargins left="0.23" right="0.18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3"/>
  <sheetViews>
    <sheetView topLeftCell="A19" zoomScaleNormal="100" workbookViewId="0">
      <selection activeCell="R23" sqref="R23"/>
    </sheetView>
  </sheetViews>
  <sheetFormatPr defaultRowHeight="15" x14ac:dyDescent="0.2"/>
  <cols>
    <col min="1" max="1" width="5.91796875" customWidth="1"/>
    <col min="2" max="2" width="9.81640625" customWidth="1"/>
    <col min="4" max="4" width="20.58203125" customWidth="1"/>
    <col min="5" max="5" width="8.7421875" style="92" customWidth="1"/>
    <col min="6" max="6" width="8.875" style="86" customWidth="1"/>
    <col min="7" max="7" width="7.12890625" style="86" customWidth="1"/>
    <col min="8" max="8" width="9.81640625" customWidth="1"/>
    <col min="9" max="9" width="8.33984375" customWidth="1"/>
    <col min="10" max="10" width="8.609375" customWidth="1"/>
    <col min="11" max="11" width="9.01171875" customWidth="1"/>
    <col min="12" max="12" width="8.33984375" customWidth="1"/>
    <col min="13" max="13" width="9.28125" customWidth="1"/>
    <col min="14" max="14" width="9.68359375" customWidth="1"/>
    <col min="15" max="15" width="8.203125" customWidth="1"/>
  </cols>
  <sheetData>
    <row r="1" spans="1:15" x14ac:dyDescent="0.2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x14ac:dyDescent="0.2">
      <c r="A2" s="136" t="s">
        <v>127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1:15" ht="27.75" x14ac:dyDescent="0.2">
      <c r="A3" s="1" t="s">
        <v>2</v>
      </c>
      <c r="B3" s="1" t="s">
        <v>3</v>
      </c>
      <c r="C3" s="1" t="s">
        <v>4</v>
      </c>
      <c r="D3" s="1" t="s">
        <v>5</v>
      </c>
      <c r="E3" s="3" t="s">
        <v>128</v>
      </c>
      <c r="F3" s="5" t="s">
        <v>6</v>
      </c>
      <c r="G3" s="5" t="s">
        <v>7</v>
      </c>
      <c r="H3" s="3" t="s">
        <v>8</v>
      </c>
      <c r="I3" s="4" t="s">
        <v>60</v>
      </c>
      <c r="J3" s="4" t="s">
        <v>61</v>
      </c>
      <c r="K3" s="4" t="s">
        <v>62</v>
      </c>
      <c r="L3" s="4" t="s">
        <v>63</v>
      </c>
      <c r="M3" s="4" t="s">
        <v>64</v>
      </c>
      <c r="N3" s="5" t="s">
        <v>65</v>
      </c>
      <c r="O3" s="5" t="s">
        <v>18</v>
      </c>
    </row>
    <row r="4" spans="1:15" ht="18.75" x14ac:dyDescent="0.25">
      <c r="A4" s="120">
        <v>1</v>
      </c>
      <c r="B4" s="120" t="s">
        <v>22</v>
      </c>
      <c r="C4" s="8" t="s">
        <v>111</v>
      </c>
      <c r="D4" s="9" t="s">
        <v>112</v>
      </c>
      <c r="E4" s="8">
        <v>39</v>
      </c>
      <c r="F4" s="8">
        <v>38</v>
      </c>
      <c r="G4" s="8">
        <v>38</v>
      </c>
      <c r="H4" s="47">
        <f t="shared" ref="H4:H27" si="0">G4/F4*100</f>
        <v>100</v>
      </c>
      <c r="I4" s="47">
        <f>'[2]X-A'!D59</f>
        <v>0</v>
      </c>
      <c r="J4" s="47">
        <f>'[2]X-A'!E59</f>
        <v>0</v>
      </c>
      <c r="K4" s="47">
        <f>'[2]X-A'!F59</f>
        <v>7</v>
      </c>
      <c r="L4" s="47">
        <f>'[2]X-A'!G59</f>
        <v>12</v>
      </c>
      <c r="M4" s="47">
        <f>'[2]X-A'!H59</f>
        <v>16</v>
      </c>
      <c r="N4" s="47">
        <f>'[2]X-A'!I59</f>
        <v>3</v>
      </c>
      <c r="O4" s="47">
        <f t="shared" ref="O4:O26" si="1">SUM(I4:N4)</f>
        <v>38</v>
      </c>
    </row>
    <row r="5" spans="1:15" ht="18.75" x14ac:dyDescent="0.25">
      <c r="A5" s="120"/>
      <c r="B5" s="120"/>
      <c r="C5" s="8" t="s">
        <v>113</v>
      </c>
      <c r="D5" s="9" t="s">
        <v>112</v>
      </c>
      <c r="E5" s="8">
        <v>39</v>
      </c>
      <c r="F5" s="8">
        <v>39</v>
      </c>
      <c r="G5" s="8">
        <v>39</v>
      </c>
      <c r="H5" s="47">
        <f t="shared" si="0"/>
        <v>100</v>
      </c>
      <c r="I5" s="47">
        <f>'[2]X-B'!W46</f>
        <v>0</v>
      </c>
      <c r="J5" s="47">
        <f>'[2]X-B'!X46</f>
        <v>2</v>
      </c>
      <c r="K5" s="47">
        <f>'[2]X-B'!Y46</f>
        <v>13</v>
      </c>
      <c r="L5" s="47">
        <f>'[2]X-B'!Z46</f>
        <v>7</v>
      </c>
      <c r="M5" s="47">
        <f>'[2]X-B'!AA46</f>
        <v>14</v>
      </c>
      <c r="N5" s="47">
        <f>'[2]X-B'!AB46</f>
        <v>3</v>
      </c>
      <c r="O5" s="47">
        <f t="shared" si="1"/>
        <v>39</v>
      </c>
    </row>
    <row r="6" spans="1:15" ht="18.75" x14ac:dyDescent="0.25">
      <c r="A6" s="120"/>
      <c r="B6" s="120"/>
      <c r="C6" s="8" t="s">
        <v>114</v>
      </c>
      <c r="D6" s="9" t="s">
        <v>112</v>
      </c>
      <c r="E6" s="8">
        <v>37</v>
      </c>
      <c r="F6" s="8">
        <v>36</v>
      </c>
      <c r="G6" s="8">
        <v>36</v>
      </c>
      <c r="H6" s="47">
        <f t="shared" si="0"/>
        <v>100</v>
      </c>
      <c r="I6" s="47">
        <f>'[2]X-C'!Q44</f>
        <v>0</v>
      </c>
      <c r="J6" s="47">
        <f>'[2]X-C'!U44</f>
        <v>2</v>
      </c>
      <c r="K6" s="47">
        <f>'[2]X-C'!V44</f>
        <v>8</v>
      </c>
      <c r="L6" s="47">
        <f>'[2]X-C'!W44</f>
        <v>10</v>
      </c>
      <c r="M6" s="47">
        <f>'[2]X-C'!X44</f>
        <v>11</v>
      </c>
      <c r="N6" s="47">
        <f>'[2]X-C'!Y44</f>
        <v>5</v>
      </c>
      <c r="O6" s="47">
        <f t="shared" si="1"/>
        <v>36</v>
      </c>
    </row>
    <row r="7" spans="1:15" ht="18.75" x14ac:dyDescent="0.25">
      <c r="A7" s="120"/>
      <c r="B7" s="120"/>
      <c r="C7" s="123" t="s">
        <v>115</v>
      </c>
      <c r="D7" s="123"/>
      <c r="E7" s="89">
        <f>SUM(E4:E6)</f>
        <v>115</v>
      </c>
      <c r="F7" s="89">
        <f>F4+F5+F6</f>
        <v>113</v>
      </c>
      <c r="G7" s="89">
        <f>G4+G5+G6</f>
        <v>113</v>
      </c>
      <c r="H7" s="89">
        <f t="shared" si="0"/>
        <v>100</v>
      </c>
      <c r="I7" s="89">
        <f t="shared" ref="I7:N7" si="2">I4+I5+I6</f>
        <v>0</v>
      </c>
      <c r="J7" s="89">
        <f t="shared" si="2"/>
        <v>4</v>
      </c>
      <c r="K7" s="89">
        <f t="shared" si="2"/>
        <v>28</v>
      </c>
      <c r="L7" s="89">
        <f t="shared" si="2"/>
        <v>29</v>
      </c>
      <c r="M7" s="89">
        <f t="shared" si="2"/>
        <v>41</v>
      </c>
      <c r="N7" s="89">
        <f t="shared" si="2"/>
        <v>11</v>
      </c>
      <c r="O7" s="89">
        <f t="shared" si="1"/>
        <v>113</v>
      </c>
    </row>
    <row r="8" spans="1:15" ht="18.75" x14ac:dyDescent="0.25">
      <c r="A8" s="120">
        <v>2</v>
      </c>
      <c r="B8" s="120" t="s">
        <v>28</v>
      </c>
      <c r="C8" s="8" t="s">
        <v>111</v>
      </c>
      <c r="D8" s="9" t="s">
        <v>116</v>
      </c>
      <c r="E8" s="8">
        <v>39</v>
      </c>
      <c r="F8" s="8">
        <v>38</v>
      </c>
      <c r="G8" s="8">
        <v>38</v>
      </c>
      <c r="H8" s="47">
        <f t="shared" si="0"/>
        <v>100</v>
      </c>
      <c r="I8" s="47">
        <f>'[2]X-A'!D60</f>
        <v>0</v>
      </c>
      <c r="J8" s="47">
        <f>'[2]X-A'!E60</f>
        <v>2</v>
      </c>
      <c r="K8" s="47">
        <f>'[2]X-A'!F60</f>
        <v>6</v>
      </c>
      <c r="L8" s="47">
        <f>'[2]X-A'!G60</f>
        <v>15</v>
      </c>
      <c r="M8" s="47">
        <f>'[2]X-A'!H60</f>
        <v>12</v>
      </c>
      <c r="N8" s="47">
        <f>'[2]X-A'!I60</f>
        <v>3</v>
      </c>
      <c r="O8" s="47">
        <f t="shared" si="1"/>
        <v>38</v>
      </c>
    </row>
    <row r="9" spans="1:15" ht="18.75" x14ac:dyDescent="0.25">
      <c r="A9" s="120"/>
      <c r="B9" s="120"/>
      <c r="C9" s="8" t="s">
        <v>113</v>
      </c>
      <c r="D9" s="9" t="s">
        <v>116</v>
      </c>
      <c r="E9" s="8">
        <v>34</v>
      </c>
      <c r="F9" s="8">
        <v>34</v>
      </c>
      <c r="G9" s="8">
        <v>31</v>
      </c>
      <c r="H9" s="48">
        <f t="shared" si="0"/>
        <v>91.17647058823529</v>
      </c>
      <c r="I9" s="47">
        <f>'[2]X-B'!W47</f>
        <v>3</v>
      </c>
      <c r="J9" s="47">
        <f>'[2]X-B'!X47</f>
        <v>3</v>
      </c>
      <c r="K9" s="47">
        <f>'[2]X-B'!Y47</f>
        <v>7</v>
      </c>
      <c r="L9" s="47">
        <f>'[2]X-B'!Z47</f>
        <v>8</v>
      </c>
      <c r="M9" s="47">
        <f>'[2]X-B'!AA47</f>
        <v>10</v>
      </c>
      <c r="N9" s="47">
        <f>'[2]X-B'!AB47</f>
        <v>3</v>
      </c>
      <c r="O9" s="47">
        <f t="shared" si="1"/>
        <v>34</v>
      </c>
    </row>
    <row r="10" spans="1:15" ht="18.75" x14ac:dyDescent="0.25">
      <c r="A10" s="120"/>
      <c r="B10" s="120"/>
      <c r="C10" s="8" t="s">
        <v>114</v>
      </c>
      <c r="D10" s="9" t="s">
        <v>116</v>
      </c>
      <c r="E10" s="8">
        <v>37</v>
      </c>
      <c r="F10" s="8">
        <v>36</v>
      </c>
      <c r="G10" s="8">
        <v>36</v>
      </c>
      <c r="H10" s="47">
        <f t="shared" si="0"/>
        <v>100</v>
      </c>
      <c r="I10" s="47">
        <f>'[2]X-C'!Q45</f>
        <v>0</v>
      </c>
      <c r="J10" s="47">
        <f>'[2]X-C'!U45</f>
        <v>3</v>
      </c>
      <c r="K10" s="47">
        <f>'[2]X-C'!V45</f>
        <v>6</v>
      </c>
      <c r="L10" s="47">
        <f>'[2]X-C'!W45</f>
        <v>9</v>
      </c>
      <c r="M10" s="47">
        <f>'[2]X-C'!X45</f>
        <v>14</v>
      </c>
      <c r="N10" s="47">
        <f>'[2]X-C'!Y45</f>
        <v>4</v>
      </c>
      <c r="O10" s="47">
        <f t="shared" si="1"/>
        <v>36</v>
      </c>
    </row>
    <row r="11" spans="1:15" ht="18.75" x14ac:dyDescent="0.25">
      <c r="A11" s="120"/>
      <c r="B11" s="120"/>
      <c r="C11" s="123" t="s">
        <v>115</v>
      </c>
      <c r="D11" s="123"/>
      <c r="E11" s="89">
        <f>SUM(E8:E10)</f>
        <v>110</v>
      </c>
      <c r="F11" s="89">
        <f>F8+F9+F10</f>
        <v>108</v>
      </c>
      <c r="G11" s="89">
        <f>G8+G9+G10</f>
        <v>105</v>
      </c>
      <c r="H11" s="89">
        <f t="shared" si="0"/>
        <v>97.222222222222214</v>
      </c>
      <c r="I11" s="89">
        <f t="shared" ref="I11:N11" si="3">I8+I9+I10</f>
        <v>3</v>
      </c>
      <c r="J11" s="89">
        <f t="shared" si="3"/>
        <v>8</v>
      </c>
      <c r="K11" s="89">
        <f t="shared" si="3"/>
        <v>19</v>
      </c>
      <c r="L11" s="89">
        <f t="shared" si="3"/>
        <v>32</v>
      </c>
      <c r="M11" s="89">
        <f t="shared" si="3"/>
        <v>36</v>
      </c>
      <c r="N11" s="89">
        <f t="shared" si="3"/>
        <v>10</v>
      </c>
      <c r="O11" s="89">
        <f t="shared" si="1"/>
        <v>108</v>
      </c>
    </row>
    <row r="12" spans="1:15" ht="18.75" x14ac:dyDescent="0.25">
      <c r="A12" s="125">
        <v>3</v>
      </c>
      <c r="B12" s="125" t="s">
        <v>117</v>
      </c>
      <c r="C12" s="16" t="s">
        <v>111</v>
      </c>
      <c r="D12" s="16" t="s">
        <v>118</v>
      </c>
      <c r="E12" s="16">
        <v>0</v>
      </c>
      <c r="F12" s="16">
        <v>0</v>
      </c>
      <c r="G12" s="16">
        <v>0</v>
      </c>
      <c r="H12" s="47" t="e">
        <f t="shared" si="0"/>
        <v>#DIV/0!</v>
      </c>
      <c r="I12" s="90">
        <f>'[2]X-A'!D61</f>
        <v>0</v>
      </c>
      <c r="J12" s="90">
        <f>'[2]X-A'!E61</f>
        <v>0</v>
      </c>
      <c r="K12" s="90">
        <f>'[2]X-A'!F61</f>
        <v>0</v>
      </c>
      <c r="L12" s="90">
        <f>'[2]X-A'!G61</f>
        <v>0</v>
      </c>
      <c r="M12" s="90">
        <f>'[2]X-A'!H61</f>
        <v>0</v>
      </c>
      <c r="N12" s="90">
        <f>'[2]X-A'!I61</f>
        <v>0</v>
      </c>
      <c r="O12" s="47">
        <f t="shared" si="1"/>
        <v>0</v>
      </c>
    </row>
    <row r="13" spans="1:15" ht="18.75" x14ac:dyDescent="0.25">
      <c r="A13" s="126"/>
      <c r="B13" s="126"/>
      <c r="C13" s="16" t="s">
        <v>113</v>
      </c>
      <c r="D13" s="16" t="s">
        <v>118</v>
      </c>
      <c r="E13" s="16">
        <v>5</v>
      </c>
      <c r="F13" s="16">
        <v>5</v>
      </c>
      <c r="G13" s="16">
        <v>5</v>
      </c>
      <c r="H13" s="47">
        <f t="shared" si="0"/>
        <v>100</v>
      </c>
      <c r="I13" s="90">
        <f>'[2]X-B'!W48</f>
        <v>0</v>
      </c>
      <c r="J13" s="90">
        <f>'[2]X-B'!X48</f>
        <v>0</v>
      </c>
      <c r="K13" s="90">
        <f>'[2]X-B'!Y48</f>
        <v>0</v>
      </c>
      <c r="L13" s="90">
        <f>'[2]X-B'!Z48</f>
        <v>0</v>
      </c>
      <c r="M13" s="90">
        <f>'[2]X-B'!AA48</f>
        <v>1</v>
      </c>
      <c r="N13" s="90">
        <f>'[2]X-B'!AB48</f>
        <v>4</v>
      </c>
      <c r="O13" s="47">
        <f t="shared" si="1"/>
        <v>5</v>
      </c>
    </row>
    <row r="14" spans="1:15" ht="18.75" x14ac:dyDescent="0.25">
      <c r="A14" s="126"/>
      <c r="B14" s="126"/>
      <c r="C14" s="16" t="s">
        <v>114</v>
      </c>
      <c r="D14" s="16" t="s">
        <v>118</v>
      </c>
      <c r="E14" s="16">
        <v>0</v>
      </c>
      <c r="F14" s="16">
        <v>0</v>
      </c>
      <c r="G14" s="16">
        <v>0</v>
      </c>
      <c r="H14" s="47" t="e">
        <f t="shared" si="0"/>
        <v>#DIV/0!</v>
      </c>
      <c r="I14" s="90">
        <f>'[2]X-C'!Q46</f>
        <v>0</v>
      </c>
      <c r="J14" s="90">
        <f>'[2]X-C'!U46</f>
        <v>0</v>
      </c>
      <c r="K14" s="90">
        <f>'[2]X-C'!V46</f>
        <v>0</v>
      </c>
      <c r="L14" s="90">
        <f>'[2]X-C'!W46</f>
        <v>0</v>
      </c>
      <c r="M14" s="90">
        <f>'[2]X-C'!X46</f>
        <v>0</v>
      </c>
      <c r="N14" s="90">
        <f>'[2]X-C'!Y46</f>
        <v>0</v>
      </c>
      <c r="O14" s="47">
        <f t="shared" si="1"/>
        <v>0</v>
      </c>
    </row>
    <row r="15" spans="1:15" s="88" customFormat="1" ht="21.75" customHeight="1" x14ac:dyDescent="0.25">
      <c r="A15" s="127"/>
      <c r="B15" s="127"/>
      <c r="C15" s="123" t="s">
        <v>115</v>
      </c>
      <c r="D15" s="123"/>
      <c r="E15" s="89">
        <f>SUM(E12:E14)</f>
        <v>5</v>
      </c>
      <c r="F15" s="89">
        <f>F12+F13+F14</f>
        <v>5</v>
      </c>
      <c r="G15" s="89">
        <f>G12+G13+G14</f>
        <v>5</v>
      </c>
      <c r="H15" s="89">
        <f>G15/F15*100</f>
        <v>100</v>
      </c>
      <c r="I15" s="89">
        <f t="shared" ref="I15:N15" si="4">I12+I13+I14</f>
        <v>0</v>
      </c>
      <c r="J15" s="89">
        <f t="shared" si="4"/>
        <v>0</v>
      </c>
      <c r="K15" s="89">
        <f t="shared" si="4"/>
        <v>0</v>
      </c>
      <c r="L15" s="89">
        <f t="shared" si="4"/>
        <v>0</v>
      </c>
      <c r="M15" s="89">
        <f t="shared" si="4"/>
        <v>1</v>
      </c>
      <c r="N15" s="89">
        <f t="shared" si="4"/>
        <v>4</v>
      </c>
      <c r="O15" s="89">
        <f t="shared" si="1"/>
        <v>5</v>
      </c>
    </row>
    <row r="16" spans="1:15" ht="18.75" x14ac:dyDescent="0.25">
      <c r="A16" s="125">
        <v>4</v>
      </c>
      <c r="B16" s="125" t="s">
        <v>30</v>
      </c>
      <c r="C16" s="8" t="s">
        <v>111</v>
      </c>
      <c r="D16" s="9" t="s">
        <v>119</v>
      </c>
      <c r="E16" s="8">
        <v>39</v>
      </c>
      <c r="F16" s="8">
        <v>38</v>
      </c>
      <c r="G16" s="8">
        <v>38</v>
      </c>
      <c r="H16" s="47">
        <f t="shared" si="0"/>
        <v>100</v>
      </c>
      <c r="I16" s="47">
        <f>'[2]X-A'!D64</f>
        <v>0</v>
      </c>
      <c r="J16" s="47">
        <f>'[2]X-A'!E64</f>
        <v>11</v>
      </c>
      <c r="K16" s="47">
        <f>'[2]X-A'!F64</f>
        <v>12</v>
      </c>
      <c r="L16" s="47">
        <f>'[2]X-A'!G64</f>
        <v>11</v>
      </c>
      <c r="M16" s="47">
        <f>'[2]X-A'!H64</f>
        <v>2</v>
      </c>
      <c r="N16" s="47">
        <f>'[2]X-A'!I64</f>
        <v>2</v>
      </c>
      <c r="O16" s="47">
        <f t="shared" si="1"/>
        <v>38</v>
      </c>
    </row>
    <row r="17" spans="1:15" ht="18.75" x14ac:dyDescent="0.25">
      <c r="A17" s="126"/>
      <c r="B17" s="126"/>
      <c r="C17" s="8" t="s">
        <v>113</v>
      </c>
      <c r="D17" s="9" t="s">
        <v>120</v>
      </c>
      <c r="E17" s="8">
        <v>39</v>
      </c>
      <c r="F17" s="8">
        <v>39</v>
      </c>
      <c r="G17" s="8">
        <v>35</v>
      </c>
      <c r="H17" s="49">
        <f t="shared" si="0"/>
        <v>89.743589743589752</v>
      </c>
      <c r="I17" s="47">
        <f>'[2]X-B'!W51</f>
        <v>4</v>
      </c>
      <c r="J17" s="47">
        <f>'[2]X-B'!X51</f>
        <v>6</v>
      </c>
      <c r="K17" s="47">
        <f>'[2]X-B'!Y51</f>
        <v>16</v>
      </c>
      <c r="L17" s="47">
        <f>'[2]X-B'!Z51</f>
        <v>8</v>
      </c>
      <c r="M17" s="47">
        <f>'[2]X-B'!AA51</f>
        <v>2</v>
      </c>
      <c r="N17" s="47">
        <f>'[2]X-B'!AB51</f>
        <v>3</v>
      </c>
      <c r="O17" s="47">
        <f t="shared" si="1"/>
        <v>39</v>
      </c>
    </row>
    <row r="18" spans="1:15" ht="18.75" x14ac:dyDescent="0.25">
      <c r="A18" s="126"/>
      <c r="B18" s="126"/>
      <c r="C18" s="8" t="s">
        <v>114</v>
      </c>
      <c r="D18" s="9" t="s">
        <v>121</v>
      </c>
      <c r="E18" s="8">
        <v>37</v>
      </c>
      <c r="F18" s="8">
        <v>36</v>
      </c>
      <c r="G18" s="8">
        <v>33</v>
      </c>
      <c r="H18" s="49">
        <f t="shared" si="0"/>
        <v>91.666666666666657</v>
      </c>
      <c r="I18" s="47">
        <f>'[2]X-C'!Q49</f>
        <v>3</v>
      </c>
      <c r="J18" s="47">
        <f>'[2]X-C'!U49</f>
        <v>9</v>
      </c>
      <c r="K18" s="47">
        <f>'[2]X-C'!V49</f>
        <v>9</v>
      </c>
      <c r="L18" s="47">
        <f>'[2]X-C'!W49</f>
        <v>2</v>
      </c>
      <c r="M18" s="47">
        <f>'[2]X-C'!X49</f>
        <v>10</v>
      </c>
      <c r="N18" s="47">
        <f>'[2]X-C'!Y49</f>
        <v>3</v>
      </c>
      <c r="O18" s="47">
        <f t="shared" si="1"/>
        <v>36</v>
      </c>
    </row>
    <row r="19" spans="1:15" ht="18.75" x14ac:dyDescent="0.25">
      <c r="A19" s="127"/>
      <c r="B19" s="127"/>
      <c r="C19" s="123" t="s">
        <v>115</v>
      </c>
      <c r="D19" s="123"/>
      <c r="E19" s="89">
        <f>SUM(E16:E18)</f>
        <v>115</v>
      </c>
      <c r="F19" s="89">
        <f>F16+F17+F18</f>
        <v>113</v>
      </c>
      <c r="G19" s="89">
        <f>G16+G17+G18</f>
        <v>106</v>
      </c>
      <c r="H19" s="91">
        <f>G19/F19*100</f>
        <v>93.805309734513273</v>
      </c>
      <c r="I19" s="89">
        <f t="shared" ref="I19:N19" si="5">I16+I17+I18</f>
        <v>7</v>
      </c>
      <c r="J19" s="89">
        <f t="shared" si="5"/>
        <v>26</v>
      </c>
      <c r="K19" s="89">
        <f t="shared" si="5"/>
        <v>37</v>
      </c>
      <c r="L19" s="89">
        <f t="shared" si="5"/>
        <v>21</v>
      </c>
      <c r="M19" s="89">
        <f t="shared" si="5"/>
        <v>14</v>
      </c>
      <c r="N19" s="89">
        <f t="shared" si="5"/>
        <v>8</v>
      </c>
      <c r="O19" s="89">
        <f>SUM(I19:N19)</f>
        <v>113</v>
      </c>
    </row>
    <row r="20" spans="1:15" ht="18.75" x14ac:dyDescent="0.25">
      <c r="A20" s="125">
        <v>5</v>
      </c>
      <c r="B20" s="125" t="s">
        <v>58</v>
      </c>
      <c r="C20" s="8" t="s">
        <v>111</v>
      </c>
      <c r="D20" s="79" t="s">
        <v>122</v>
      </c>
      <c r="E20" s="8">
        <v>39</v>
      </c>
      <c r="F20" s="8">
        <v>38</v>
      </c>
      <c r="G20" s="8">
        <v>38</v>
      </c>
      <c r="H20" s="47">
        <f t="shared" si="0"/>
        <v>100</v>
      </c>
      <c r="I20" s="47">
        <f>'[2]X-A'!D65</f>
        <v>0</v>
      </c>
      <c r="J20" s="47">
        <f>'[2]X-A'!E65</f>
        <v>8</v>
      </c>
      <c r="K20" s="47">
        <f>'[2]X-A'!F65</f>
        <v>12</v>
      </c>
      <c r="L20" s="47">
        <f>'[2]X-A'!G65</f>
        <v>12</v>
      </c>
      <c r="M20" s="47">
        <f>'[2]X-A'!H65</f>
        <v>4</v>
      </c>
      <c r="N20" s="47">
        <f>'[2]X-A'!I65</f>
        <v>2</v>
      </c>
      <c r="O20" s="47">
        <f t="shared" si="1"/>
        <v>38</v>
      </c>
    </row>
    <row r="21" spans="1:15" ht="18.75" x14ac:dyDescent="0.25">
      <c r="A21" s="126"/>
      <c r="B21" s="126"/>
      <c r="C21" s="8" t="s">
        <v>113</v>
      </c>
      <c r="D21" s="79" t="s">
        <v>122</v>
      </c>
      <c r="E21" s="8">
        <v>39</v>
      </c>
      <c r="F21" s="8">
        <v>39</v>
      </c>
      <c r="G21" s="8">
        <v>39</v>
      </c>
      <c r="H21" s="47">
        <f t="shared" si="0"/>
        <v>100</v>
      </c>
      <c r="I21" s="47">
        <f>'[2]X-B'!W52</f>
        <v>0</v>
      </c>
      <c r="J21" s="47">
        <f>'[2]X-B'!X52</f>
        <v>16</v>
      </c>
      <c r="K21" s="47">
        <f>'[2]X-B'!Y52</f>
        <v>7</v>
      </c>
      <c r="L21" s="47">
        <f>'[2]X-B'!Z52</f>
        <v>9</v>
      </c>
      <c r="M21" s="47">
        <f>'[2]X-B'!AA52</f>
        <v>3</v>
      </c>
      <c r="N21" s="47">
        <f>'[2]X-B'!AB52</f>
        <v>4</v>
      </c>
      <c r="O21" s="47">
        <f t="shared" si="1"/>
        <v>39</v>
      </c>
    </row>
    <row r="22" spans="1:15" ht="18.75" x14ac:dyDescent="0.25">
      <c r="A22" s="126"/>
      <c r="B22" s="126"/>
      <c r="C22" s="8" t="s">
        <v>114</v>
      </c>
      <c r="D22" s="79" t="s">
        <v>122</v>
      </c>
      <c r="E22" s="8">
        <v>37</v>
      </c>
      <c r="F22" s="8">
        <v>36</v>
      </c>
      <c r="G22" s="8">
        <v>36</v>
      </c>
      <c r="H22" s="47">
        <f t="shared" si="0"/>
        <v>100</v>
      </c>
      <c r="I22" s="47">
        <f>'[2]X-C'!Q50</f>
        <v>0</v>
      </c>
      <c r="J22" s="47">
        <f>'[2]X-C'!U50</f>
        <v>11</v>
      </c>
      <c r="K22" s="47">
        <f>'[2]X-C'!V50</f>
        <v>8</v>
      </c>
      <c r="L22" s="47">
        <f>'[2]X-C'!W50</f>
        <v>5</v>
      </c>
      <c r="M22" s="47">
        <f>'[2]X-C'!X50</f>
        <v>5</v>
      </c>
      <c r="N22" s="47">
        <f>'[2]X-C'!Y50</f>
        <v>7</v>
      </c>
      <c r="O22" s="47">
        <f t="shared" si="1"/>
        <v>36</v>
      </c>
    </row>
    <row r="23" spans="1:15" ht="18.75" x14ac:dyDescent="0.25">
      <c r="A23" s="127"/>
      <c r="B23" s="127"/>
      <c r="C23" s="123" t="s">
        <v>115</v>
      </c>
      <c r="D23" s="123"/>
      <c r="E23" s="89">
        <f>SUM(E20:E22)</f>
        <v>115</v>
      </c>
      <c r="F23" s="89">
        <f>SUM(F20:F22)</f>
        <v>113</v>
      </c>
      <c r="G23" s="89">
        <f>SUM(G20:G22)</f>
        <v>113</v>
      </c>
      <c r="H23" s="89">
        <f t="shared" si="0"/>
        <v>100</v>
      </c>
      <c r="I23" s="89">
        <f t="shared" ref="I23:N23" si="6">I20+I21+I22</f>
        <v>0</v>
      </c>
      <c r="J23" s="89">
        <f t="shared" si="6"/>
        <v>35</v>
      </c>
      <c r="K23" s="89">
        <f t="shared" si="6"/>
        <v>27</v>
      </c>
      <c r="L23" s="89">
        <f t="shared" si="6"/>
        <v>26</v>
      </c>
      <c r="M23" s="89">
        <f t="shared" si="6"/>
        <v>12</v>
      </c>
      <c r="N23" s="89">
        <f t="shared" si="6"/>
        <v>13</v>
      </c>
      <c r="O23" s="89">
        <f t="shared" si="1"/>
        <v>113</v>
      </c>
    </row>
    <row r="24" spans="1:15" ht="15.6" customHeight="1" x14ac:dyDescent="0.25">
      <c r="A24" s="125">
        <v>6</v>
      </c>
      <c r="B24" s="140" t="s">
        <v>123</v>
      </c>
      <c r="C24" s="8" t="s">
        <v>111</v>
      </c>
      <c r="D24" s="9" t="s">
        <v>124</v>
      </c>
      <c r="E24" s="8">
        <v>39</v>
      </c>
      <c r="F24" s="8">
        <v>38</v>
      </c>
      <c r="G24" s="8">
        <v>38</v>
      </c>
      <c r="H24" s="47">
        <f t="shared" si="0"/>
        <v>100</v>
      </c>
      <c r="I24" s="47">
        <f>'[2]X-A'!D66</f>
        <v>0</v>
      </c>
      <c r="J24" s="47">
        <f>'[2]X-A'!E66</f>
        <v>4</v>
      </c>
      <c r="K24" s="47">
        <f>'[2]X-A'!F66</f>
        <v>7</v>
      </c>
      <c r="L24" s="47">
        <f>'[2]X-A'!G66</f>
        <v>13</v>
      </c>
      <c r="M24" s="47">
        <f>'[2]X-A'!H66</f>
        <v>11</v>
      </c>
      <c r="N24" s="47">
        <f>'[2]X-A'!I66</f>
        <v>3</v>
      </c>
      <c r="O24" s="47">
        <f t="shared" si="1"/>
        <v>38</v>
      </c>
    </row>
    <row r="25" spans="1:15" ht="18.75" x14ac:dyDescent="0.25">
      <c r="A25" s="126"/>
      <c r="B25" s="141"/>
      <c r="C25" s="8" t="s">
        <v>113</v>
      </c>
      <c r="D25" s="9" t="s">
        <v>48</v>
      </c>
      <c r="E25" s="8">
        <v>39</v>
      </c>
      <c r="F25" s="8">
        <v>39</v>
      </c>
      <c r="G25" s="8">
        <v>38</v>
      </c>
      <c r="H25" s="48">
        <f t="shared" si="0"/>
        <v>97.435897435897431</v>
      </c>
      <c r="I25" s="47">
        <f>'[2]X-B'!W53</f>
        <v>1</v>
      </c>
      <c r="J25" s="47">
        <f>'[2]X-B'!X53</f>
        <v>9</v>
      </c>
      <c r="K25" s="47">
        <f>'[2]X-B'!Y53</f>
        <v>10</v>
      </c>
      <c r="L25" s="47">
        <f>'[2]X-B'!Z53</f>
        <v>7</v>
      </c>
      <c r="M25" s="47">
        <f>'[2]X-B'!AA53</f>
        <v>9</v>
      </c>
      <c r="N25" s="47">
        <f>'[2]X-B'!AB53</f>
        <v>3</v>
      </c>
      <c r="O25" s="47">
        <f t="shared" si="1"/>
        <v>39</v>
      </c>
    </row>
    <row r="26" spans="1:15" ht="18.75" x14ac:dyDescent="0.25">
      <c r="A26" s="126"/>
      <c r="B26" s="141"/>
      <c r="C26" s="8" t="s">
        <v>114</v>
      </c>
      <c r="D26" s="9" t="s">
        <v>48</v>
      </c>
      <c r="E26" s="8">
        <v>37</v>
      </c>
      <c r="F26" s="8">
        <v>36</v>
      </c>
      <c r="G26" s="8">
        <v>36</v>
      </c>
      <c r="H26" s="66">
        <f t="shared" si="0"/>
        <v>100</v>
      </c>
      <c r="I26" s="47">
        <f>'[2]X-C'!Q51</f>
        <v>0</v>
      </c>
      <c r="J26" s="47">
        <f>'[2]X-C'!U51</f>
        <v>6</v>
      </c>
      <c r="K26" s="47">
        <f>'[2]X-C'!V51</f>
        <v>6</v>
      </c>
      <c r="L26" s="47">
        <f>'[2]X-C'!W51</f>
        <v>7</v>
      </c>
      <c r="M26" s="47">
        <f>'[2]X-C'!X51</f>
        <v>11</v>
      </c>
      <c r="N26" s="47">
        <f>'[2]X-C'!Y51</f>
        <v>6</v>
      </c>
      <c r="O26" s="47">
        <f t="shared" si="1"/>
        <v>36</v>
      </c>
    </row>
    <row r="27" spans="1:15" ht="18.75" x14ac:dyDescent="0.25">
      <c r="A27" s="127"/>
      <c r="B27" s="142"/>
      <c r="C27" s="123" t="s">
        <v>46</v>
      </c>
      <c r="D27" s="123"/>
      <c r="E27" s="89">
        <f>SUM(E24:E26)</f>
        <v>115</v>
      </c>
      <c r="F27" s="89">
        <f>F24+F25+F26</f>
        <v>113</v>
      </c>
      <c r="G27" s="89">
        <f>G24+G25+G26</f>
        <v>112</v>
      </c>
      <c r="H27" s="91">
        <f t="shared" si="0"/>
        <v>99.115044247787608</v>
      </c>
      <c r="I27" s="89">
        <f t="shared" ref="I27:N27" si="7">I24+I25+I26</f>
        <v>1</v>
      </c>
      <c r="J27" s="89">
        <f t="shared" si="7"/>
        <v>19</v>
      </c>
      <c r="K27" s="89">
        <f t="shared" si="7"/>
        <v>23</v>
      </c>
      <c r="L27" s="89">
        <f t="shared" si="7"/>
        <v>27</v>
      </c>
      <c r="M27" s="89">
        <f t="shared" si="7"/>
        <v>31</v>
      </c>
      <c r="N27" s="89">
        <f t="shared" si="7"/>
        <v>12</v>
      </c>
      <c r="O27" s="89">
        <f>SUM(I27:N27)</f>
        <v>113</v>
      </c>
    </row>
    <row r="28" spans="1:15" x14ac:dyDescent="0.2">
      <c r="D28" s="134" t="s">
        <v>129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</row>
    <row r="29" spans="1:15" s="92" customFormat="1" ht="27.75" x14ac:dyDescent="0.2">
      <c r="D29" s="93" t="s">
        <v>130</v>
      </c>
      <c r="E29" s="3" t="s">
        <v>128</v>
      </c>
      <c r="F29" s="5" t="s">
        <v>6</v>
      </c>
      <c r="G29" s="5" t="s">
        <v>7</v>
      </c>
      <c r="H29" s="3" t="s">
        <v>8</v>
      </c>
      <c r="I29" s="5" t="s">
        <v>131</v>
      </c>
      <c r="J29" s="5" t="s">
        <v>132</v>
      </c>
      <c r="K29" s="5" t="s">
        <v>133</v>
      </c>
      <c r="L29" s="5" t="s">
        <v>134</v>
      </c>
      <c r="M29" s="5" t="s">
        <v>135</v>
      </c>
      <c r="N29" s="5" t="s">
        <v>65</v>
      </c>
      <c r="O29" s="5" t="s">
        <v>18</v>
      </c>
    </row>
    <row r="30" spans="1:15" ht="18.75" x14ac:dyDescent="0.25">
      <c r="D30" s="47" t="s">
        <v>136</v>
      </c>
      <c r="E30" s="8">
        <v>39</v>
      </c>
      <c r="F30" s="8">
        <v>38</v>
      </c>
      <c r="G30" s="47">
        <v>38</v>
      </c>
      <c r="H30" s="47">
        <f>G30/F30*100</f>
        <v>100</v>
      </c>
      <c r="I30" s="39">
        <f>'[2]X-A'!D67</f>
        <v>0</v>
      </c>
      <c r="J30" s="39">
        <f>'[2]X-A'!E67</f>
        <v>3</v>
      </c>
      <c r="K30" s="39">
        <f>'[2]X-A'!F67</f>
        <v>10</v>
      </c>
      <c r="L30" s="39">
        <f>'[2]X-A'!G67</f>
        <v>18</v>
      </c>
      <c r="M30" s="39">
        <f>'[2]X-A'!H67</f>
        <v>5</v>
      </c>
      <c r="N30" s="39">
        <f>'[2]X-A'!I67</f>
        <v>2</v>
      </c>
      <c r="O30" s="49">
        <f>SUM(I30:N30)</f>
        <v>38</v>
      </c>
    </row>
    <row r="31" spans="1:15" ht="18.75" x14ac:dyDescent="0.25">
      <c r="D31" s="47" t="s">
        <v>137</v>
      </c>
      <c r="E31" s="8">
        <v>39</v>
      </c>
      <c r="F31" s="8">
        <v>39</v>
      </c>
      <c r="G31" s="47">
        <v>33</v>
      </c>
      <c r="H31" s="48">
        <f>G31/F31*100</f>
        <v>84.615384615384613</v>
      </c>
      <c r="I31" s="39">
        <f>'[2]X-B'!W54</f>
        <v>6</v>
      </c>
      <c r="J31" s="39">
        <f>'[2]X-B'!X54</f>
        <v>4</v>
      </c>
      <c r="K31" s="39">
        <f>'[2]X-B'!Y54</f>
        <v>9</v>
      </c>
      <c r="L31" s="39">
        <f>'[2]X-B'!Z54</f>
        <v>10</v>
      </c>
      <c r="M31" s="39">
        <f>'[2]X-B'!AA54</f>
        <v>7</v>
      </c>
      <c r="N31" s="39">
        <f>'[2]X-B'!AB54</f>
        <v>3</v>
      </c>
      <c r="O31" s="49">
        <f>SUM(I31:N31)</f>
        <v>39</v>
      </c>
    </row>
    <row r="32" spans="1:15" ht="18.75" x14ac:dyDescent="0.25">
      <c r="D32" s="47" t="s">
        <v>138</v>
      </c>
      <c r="E32" s="8">
        <v>37</v>
      </c>
      <c r="F32" s="8">
        <v>36</v>
      </c>
      <c r="G32" s="47">
        <v>33</v>
      </c>
      <c r="H32" s="48">
        <f>G32/F32*100</f>
        <v>91.666666666666657</v>
      </c>
      <c r="I32" s="49">
        <f>'[2]X-C'!Q52</f>
        <v>3</v>
      </c>
      <c r="J32" s="49">
        <f>'[2]X-C'!U52</f>
        <v>4</v>
      </c>
      <c r="K32" s="49">
        <f>'[2]X-C'!V52</f>
        <v>8</v>
      </c>
      <c r="L32" s="49">
        <f>'[2]X-C'!W52</f>
        <v>7</v>
      </c>
      <c r="M32" s="49">
        <f>'[2]X-C'!X52</f>
        <v>11</v>
      </c>
      <c r="N32" s="49">
        <f>'[2]X-C'!Y52</f>
        <v>3</v>
      </c>
      <c r="O32" s="49">
        <f>SUM(I32:N32)</f>
        <v>36</v>
      </c>
    </row>
    <row r="33" spans="4:15" ht="18.75" x14ac:dyDescent="0.25">
      <c r="D33" s="30" t="s">
        <v>46</v>
      </c>
      <c r="E33" s="94">
        <f>SUM(E30:E32)</f>
        <v>115</v>
      </c>
      <c r="F33" s="95">
        <f>SUM(F30:F32)</f>
        <v>113</v>
      </c>
      <c r="G33" s="95">
        <f>SUM(G30:G32)</f>
        <v>104</v>
      </c>
      <c r="H33" s="96">
        <f>G33/F33*100</f>
        <v>92.035398230088489</v>
      </c>
      <c r="I33" s="97">
        <f t="shared" ref="I33:O33" si="8">SUM(I30:I32)</f>
        <v>9</v>
      </c>
      <c r="J33" s="97">
        <f t="shared" si="8"/>
        <v>11</v>
      </c>
      <c r="K33" s="97">
        <f t="shared" si="8"/>
        <v>27</v>
      </c>
      <c r="L33" s="97">
        <f t="shared" si="8"/>
        <v>35</v>
      </c>
      <c r="M33" s="97">
        <f t="shared" si="8"/>
        <v>23</v>
      </c>
      <c r="N33" s="97">
        <f t="shared" si="8"/>
        <v>8</v>
      </c>
      <c r="O33" s="97">
        <f t="shared" si="8"/>
        <v>113</v>
      </c>
    </row>
  </sheetData>
  <mergeCells count="21">
    <mergeCell ref="A8:A11"/>
    <mergeCell ref="B8:B11"/>
    <mergeCell ref="C11:D11"/>
    <mergeCell ref="A1:O1"/>
    <mergeCell ref="A2:O2"/>
    <mergeCell ref="A4:A7"/>
    <mergeCell ref="B4:B7"/>
    <mergeCell ref="C7:D7"/>
    <mergeCell ref="A12:A15"/>
    <mergeCell ref="B12:B15"/>
    <mergeCell ref="C15:D15"/>
    <mergeCell ref="A16:A19"/>
    <mergeCell ref="B16:B19"/>
    <mergeCell ref="C19:D19"/>
    <mergeCell ref="D28:O28"/>
    <mergeCell ref="A20:A23"/>
    <mergeCell ref="B20:B23"/>
    <mergeCell ref="C23:D23"/>
    <mergeCell ref="A24:A27"/>
    <mergeCell ref="B24:B27"/>
    <mergeCell ref="C27:D27"/>
  </mergeCells>
  <pageMargins left="0.7" right="0.25" top="0.75" bottom="0.38" header="0.3" footer="0.3"/>
  <pageSetup scale="77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5"/>
  <sheetViews>
    <sheetView zoomScaleNormal="100" workbookViewId="0">
      <selection activeCell="E20" sqref="E20"/>
    </sheetView>
  </sheetViews>
  <sheetFormatPr defaultRowHeight="15" x14ac:dyDescent="0.2"/>
  <cols>
    <col min="1" max="1" width="7.12890625" customWidth="1"/>
    <col min="2" max="2" width="8.875" style="38" customWidth="1"/>
    <col min="3" max="3" width="15.33203125" style="117" customWidth="1"/>
    <col min="4" max="4" width="15.87109375" style="38" customWidth="1"/>
    <col min="5" max="5" width="26.76953125" customWidth="1"/>
    <col min="6" max="6" width="8.47265625" customWidth="1"/>
    <col min="7" max="7" width="10.22265625" style="86" customWidth="1"/>
    <col min="8" max="8" width="12.64453125" customWidth="1"/>
  </cols>
  <sheetData>
    <row r="1" spans="1:10" ht="21" customHeight="1" x14ac:dyDescent="0.25">
      <c r="A1" s="143" t="s">
        <v>139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ht="21" customHeight="1" x14ac:dyDescent="0.2">
      <c r="A2" s="144" t="s">
        <v>140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ht="21" customHeight="1" x14ac:dyDescent="0.2">
      <c r="A3" s="145" t="s">
        <v>141</v>
      </c>
      <c r="B3" s="145"/>
      <c r="C3" s="145"/>
      <c r="D3" s="145"/>
      <c r="E3" s="145"/>
      <c r="F3" s="145"/>
      <c r="G3" s="145"/>
      <c r="H3" s="145"/>
      <c r="I3" s="3"/>
      <c r="J3" s="3"/>
    </row>
    <row r="4" spans="1:10" s="92" customFormat="1" ht="35.450000000000003" customHeight="1" x14ac:dyDescent="0.2">
      <c r="A4" s="98" t="s">
        <v>2</v>
      </c>
      <c r="B4" s="99" t="s">
        <v>142</v>
      </c>
      <c r="C4" s="100" t="s">
        <v>143</v>
      </c>
      <c r="D4" s="101" t="s">
        <v>144</v>
      </c>
      <c r="E4" s="98" t="s">
        <v>145</v>
      </c>
      <c r="F4" s="101" t="s">
        <v>146</v>
      </c>
      <c r="G4" s="102" t="s">
        <v>147</v>
      </c>
      <c r="H4" s="3" t="s">
        <v>148</v>
      </c>
      <c r="I4" s="103" t="s">
        <v>149</v>
      </c>
      <c r="J4" s="3" t="s">
        <v>74</v>
      </c>
    </row>
    <row r="5" spans="1:10" ht="25.15" customHeight="1" x14ac:dyDescent="0.2">
      <c r="A5" s="104">
        <v>1</v>
      </c>
      <c r="B5" s="105" t="s">
        <v>150</v>
      </c>
      <c r="C5" s="1" t="s">
        <v>151</v>
      </c>
      <c r="D5" s="106">
        <v>12188685</v>
      </c>
      <c r="E5" s="107" t="s">
        <v>152</v>
      </c>
      <c r="F5" s="66" t="s">
        <v>113</v>
      </c>
      <c r="G5" s="8" t="s">
        <v>153</v>
      </c>
      <c r="H5" s="108">
        <v>489</v>
      </c>
      <c r="I5" s="39">
        <v>97.8</v>
      </c>
      <c r="J5" s="109" t="s">
        <v>154</v>
      </c>
    </row>
    <row r="6" spans="1:10" ht="25.15" customHeight="1" x14ac:dyDescent="0.25">
      <c r="A6" s="110">
        <v>2</v>
      </c>
      <c r="B6" s="111" t="s">
        <v>155</v>
      </c>
      <c r="C6" s="1" t="s">
        <v>156</v>
      </c>
      <c r="D6" s="106">
        <v>12188759</v>
      </c>
      <c r="E6" s="112" t="s">
        <v>157</v>
      </c>
      <c r="F6" s="66" t="s">
        <v>114</v>
      </c>
      <c r="G6" s="8" t="s">
        <v>153</v>
      </c>
      <c r="H6" s="108">
        <v>478</v>
      </c>
      <c r="I6" s="39">
        <v>95.6</v>
      </c>
      <c r="J6" s="66" t="s">
        <v>158</v>
      </c>
    </row>
    <row r="7" spans="1:10" ht="25.15" customHeight="1" x14ac:dyDescent="0.2">
      <c r="A7" s="104">
        <v>3</v>
      </c>
      <c r="B7" s="113" t="s">
        <v>159</v>
      </c>
      <c r="C7" s="1" t="s">
        <v>160</v>
      </c>
      <c r="D7" s="106">
        <v>12188672</v>
      </c>
      <c r="E7" s="114" t="s">
        <v>161</v>
      </c>
      <c r="F7" s="66" t="s">
        <v>111</v>
      </c>
      <c r="G7" s="8" t="s">
        <v>153</v>
      </c>
      <c r="H7" s="108">
        <v>473</v>
      </c>
      <c r="I7" s="39">
        <v>94.6</v>
      </c>
      <c r="J7" s="66" t="s">
        <v>162</v>
      </c>
    </row>
    <row r="8" spans="1:10" ht="25.15" customHeight="1" x14ac:dyDescent="0.25">
      <c r="A8" s="110">
        <v>4</v>
      </c>
      <c r="B8" s="115" t="s">
        <v>163</v>
      </c>
      <c r="C8" s="1" t="s">
        <v>164</v>
      </c>
      <c r="D8" s="106">
        <v>12188715</v>
      </c>
      <c r="E8" s="116" t="s">
        <v>165</v>
      </c>
      <c r="F8" s="66" t="s">
        <v>113</v>
      </c>
      <c r="G8" s="8" t="s">
        <v>153</v>
      </c>
      <c r="H8" s="108">
        <v>473</v>
      </c>
      <c r="I8" s="39">
        <v>94.6</v>
      </c>
      <c r="J8" s="66" t="s">
        <v>162</v>
      </c>
    </row>
    <row r="9" spans="1:10" ht="25.15" customHeight="1" x14ac:dyDescent="0.2">
      <c r="A9" s="104">
        <v>5</v>
      </c>
      <c r="B9" s="111" t="s">
        <v>166</v>
      </c>
      <c r="C9" s="1" t="s">
        <v>167</v>
      </c>
      <c r="D9" s="106">
        <v>12188753</v>
      </c>
      <c r="E9" s="112" t="s">
        <v>168</v>
      </c>
      <c r="F9" s="66" t="s">
        <v>114</v>
      </c>
      <c r="G9" s="8" t="s">
        <v>153</v>
      </c>
      <c r="H9" s="108">
        <v>467</v>
      </c>
      <c r="I9" s="39">
        <v>93.4</v>
      </c>
      <c r="J9" s="66" t="s">
        <v>169</v>
      </c>
    </row>
    <row r="10" spans="1:10" ht="25.15" customHeight="1" x14ac:dyDescent="0.25">
      <c r="A10" s="110">
        <v>6</v>
      </c>
      <c r="B10" s="113" t="s">
        <v>170</v>
      </c>
      <c r="C10" s="1" t="s">
        <v>171</v>
      </c>
      <c r="D10" s="106">
        <v>12188654</v>
      </c>
      <c r="E10" s="114" t="s">
        <v>172</v>
      </c>
      <c r="F10" s="66" t="s">
        <v>111</v>
      </c>
      <c r="G10" s="8" t="s">
        <v>173</v>
      </c>
      <c r="H10" s="108">
        <v>463</v>
      </c>
      <c r="I10" s="39">
        <v>92.6</v>
      </c>
      <c r="J10" s="66" t="s">
        <v>174</v>
      </c>
    </row>
    <row r="11" spans="1:10" ht="25.15" customHeight="1" x14ac:dyDescent="0.2">
      <c r="A11" s="104">
        <v>7</v>
      </c>
      <c r="B11" s="111" t="s">
        <v>175</v>
      </c>
      <c r="C11" s="1" t="s">
        <v>176</v>
      </c>
      <c r="D11" s="106">
        <v>12188731</v>
      </c>
      <c r="E11" s="112" t="s">
        <v>177</v>
      </c>
      <c r="F11" s="66" t="s">
        <v>114</v>
      </c>
      <c r="G11" s="8" t="s">
        <v>173</v>
      </c>
      <c r="H11" s="108">
        <v>461</v>
      </c>
      <c r="I11" s="39">
        <v>92.2</v>
      </c>
      <c r="J11" s="66" t="s">
        <v>178</v>
      </c>
    </row>
    <row r="12" spans="1:10" ht="25.15" customHeight="1" x14ac:dyDescent="0.25">
      <c r="A12" s="110">
        <v>8</v>
      </c>
      <c r="B12" s="115" t="s">
        <v>179</v>
      </c>
      <c r="C12" s="1" t="s">
        <v>180</v>
      </c>
      <c r="D12" s="106">
        <v>12188725</v>
      </c>
      <c r="E12" s="116" t="s">
        <v>181</v>
      </c>
      <c r="F12" s="66" t="s">
        <v>113</v>
      </c>
      <c r="G12" s="8" t="s">
        <v>153</v>
      </c>
      <c r="H12" s="108">
        <v>453</v>
      </c>
      <c r="I12" s="39">
        <v>90.6</v>
      </c>
      <c r="J12" s="66" t="s">
        <v>182</v>
      </c>
    </row>
    <row r="13" spans="1:10" ht="25.15" customHeight="1" x14ac:dyDescent="0.2">
      <c r="A13" s="104">
        <v>9</v>
      </c>
      <c r="B13" s="113" t="s">
        <v>183</v>
      </c>
      <c r="C13" s="1" t="s">
        <v>184</v>
      </c>
      <c r="D13" s="106">
        <v>12188666</v>
      </c>
      <c r="E13" s="114" t="s">
        <v>185</v>
      </c>
      <c r="F13" s="66" t="s">
        <v>111</v>
      </c>
      <c r="G13" s="8" t="s">
        <v>173</v>
      </c>
      <c r="H13" s="108">
        <v>447</v>
      </c>
      <c r="I13" s="39">
        <v>89.4</v>
      </c>
      <c r="J13" s="66" t="s">
        <v>186</v>
      </c>
    </row>
    <row r="14" spans="1:10" ht="25.15" customHeight="1" x14ac:dyDescent="0.25">
      <c r="A14" s="110">
        <v>10</v>
      </c>
      <c r="B14" s="111" t="s">
        <v>187</v>
      </c>
      <c r="C14" s="1" t="s">
        <v>188</v>
      </c>
      <c r="D14" s="106">
        <v>12188757</v>
      </c>
      <c r="E14" s="112" t="s">
        <v>189</v>
      </c>
      <c r="F14" s="66" t="s">
        <v>114</v>
      </c>
      <c r="G14" s="8" t="s">
        <v>153</v>
      </c>
      <c r="H14" s="108">
        <v>445</v>
      </c>
      <c r="I14" s="39">
        <v>89</v>
      </c>
      <c r="J14" s="66" t="s">
        <v>190</v>
      </c>
    </row>
    <row r="15" spans="1:10" ht="25.15" customHeight="1" x14ac:dyDescent="0.2">
      <c r="A15" s="104">
        <v>11</v>
      </c>
      <c r="B15" s="111" t="s">
        <v>191</v>
      </c>
      <c r="C15" s="1" t="s">
        <v>192</v>
      </c>
      <c r="D15" s="106">
        <v>12188743</v>
      </c>
      <c r="E15" s="112" t="s">
        <v>193</v>
      </c>
      <c r="F15" s="66" t="s">
        <v>114</v>
      </c>
      <c r="G15" s="8" t="s">
        <v>173</v>
      </c>
      <c r="H15" s="108">
        <v>440</v>
      </c>
      <c r="I15" s="39">
        <v>88</v>
      </c>
      <c r="J15" s="66" t="s">
        <v>194</v>
      </c>
    </row>
  </sheetData>
  <mergeCells count="3">
    <mergeCell ref="A1:J1"/>
    <mergeCell ref="A2:J2"/>
    <mergeCell ref="A3:H3"/>
  </mergeCells>
  <dataValidations count="1">
    <dataValidation allowBlank="1" showInputMessage="1" showErrorMessage="1" prompt="Name of Candidate (Maximum up to 32 characters)" sqref="G9:G15" xr:uid="{00000000-0002-0000-0500-000000000000}"/>
  </dataValidations>
  <pageMargins left="0.31" right="0.47" top="0.41" bottom="0.59" header="0.3" footer="0.3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12-PI-2022 </vt:lpstr>
      <vt:lpstr>12-MARKS RANGE-2022</vt:lpstr>
      <vt:lpstr>12-RANK HOLDERS-2022</vt:lpstr>
      <vt:lpstr>10-PI-2022</vt:lpstr>
      <vt:lpstr>10-MARKS RANGE-2022</vt:lpstr>
      <vt:lpstr>10-RANK HOLDERS-2022</vt:lpstr>
      <vt:lpstr>12-PI-2022 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2022-07-25T05:12:44Z</dcterms:created>
  <dcterms:modified xsi:type="dcterms:W3CDTF">2022-07-25T05:20:58Z</dcterms:modified>
</cp:coreProperties>
</file>